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98" documentId="120_S{2AC9BD13-BADA-5192-A53E-5A8FF88502F6}" xr6:coauthVersionLast="47" xr6:coauthVersionMax="47" xr10:uidLastSave="{423888DD-DB61-4EC5-88B7-E7E8AF8153B9}"/>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D5" i="3"/>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<sst xmlns="http://schemas.openxmlformats.org/spreadsheetml/2006/main" count="180298" uniqueCount="39133">
  <si>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</si>
  <si>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</si>
  <si>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</si>
  <si>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</si>
  <si>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</si>
  <si>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</si>
  <si>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</si>
  <si>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</si>
  <si>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</si>
  <si>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</si>
  <si>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</si>
  <si>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</si>
  <si>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</si>
  <si>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</si>
  <si>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</si>
  <si>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</si>
  <si>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</si>
  <si>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</si>
  <si>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</si>
  <si>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</si>
  <si>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</si>
  <si>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</si>
  <si>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</si>
  <si>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</si>
  <si>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</si>
  <si>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</si>
  <si>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</si>
  <si>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</si>
  <si>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</si>
  <si>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</si>
  <si>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</si>
  <si>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</si>
  <si>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</si>
  <si>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</si>
  <si>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</si>
  <si>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</si>
  <si>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</si>
  <si>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</si>
  <si>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</si>
  <si>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</si>
  <si>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</si>
  <si>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</si>
  <si>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</si>
  <si>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</si>
  <si>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</si>
  <si>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</si>
  <si>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</si>
  <si>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</si>
  <si>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</si>
  <si>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</si>
  <si>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</si>
  <si>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</si>
  <si>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</si>
  <si>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</si>
  <si>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</si>
  <si>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</si>
  <si>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</si>
  <si>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</si>
  <si>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</si>
  <si>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</si>
  <si>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</si>
  <si>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</si>
  <si>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</si>
  <si>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</si>
  <si>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</si>
  <si>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</si>
  <si>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</si>
  <si>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</si>
  <si>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</si>
  <si>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</si>
  <si>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</si>
  <si>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</si>
  <si>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</si>
  <si>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</si>
  <si>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</si>
  <si>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</si>
  <si>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</si>
  <si>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</si>
  <si>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</si>
  <si>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</si>
  <si>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</si>
  <si>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</si>
  <si>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</si>
  <si>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</si>
  <si>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</si>
  <si>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</si>
  <si>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</si>
  <si>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</si>
  <si>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</si>
  <si>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</si>
  <si>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</si>
  <si>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</si>
  <si>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</si>
  <si>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</si>
  <si>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</si>
  <si>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</si>
  <si>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</si>
  <si>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</si>
  <si>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</si>
  <si>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</si>
  <si>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</si>
  <si>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</si>
  <si>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</si>
  <si>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</si>
  <si>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</si>
  <si>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</si>
  <si>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</si>
  <si>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</si>
  <si>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</si>
  <si>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</si>
  <si>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</si>
  <si>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</si>
  <si>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</si>
  <si>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</si>
  <si>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</si>
  <si>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</si>
  <si>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</si>
  <si>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</si>
  <si>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</si>
  <si>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</si>
  <si>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</si>
  <si>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</si>
  <si>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</si>
  <si>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</si>
  <si>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</si>
  <si>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</si>
  <si>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</si>
  <si>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</si>
  <si>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</si>
  <si>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</si>
  <si>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</si>
  <si>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</si>
  <si>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</si>
  <si>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</si>
  <si>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</si>
  <si>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</si>
  <si>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</si>
  <si>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</si>
  <si>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</si>
  <si>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</si>
  <si>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</si>
  <si>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</si>
  <si>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</si>
  <si>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</si>
  <si>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</si>
  <si>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</si>
  <si>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</si>
  <si>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</si>
  <si>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</si>
  <si>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</si>
  <si>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</si>
  <si>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</si>
  <si>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</si>
  <si>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</si>
  <si>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</si>
  <si>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</si>
  <si>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</si>
  <si>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</si>
  <si>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</si>
  <si>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</si>
  <si>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</si>
  <si>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</si>
  <si>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</si>
  <si>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</si>
  <si>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</si>
  <si>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</si>
  <si>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</si>
  <si>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</si>
  <si>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</si>
  <si>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</si>
  <si>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</si>
  <si>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</si>
  <si>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</si>
  <si>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</si>
  <si>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</si>
  <si>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</si>
  <si>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</si>
  <si>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</si>
  <si>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</si>
  <si>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</si>
  <si>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</si>
  <si>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</si>
  <si>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</si>
  <si>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</si>
  <si>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</si>
  <si>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</si>
  <si>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</si>
  <si>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</si>
  <si>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</si>
  <si>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</si>
  <si>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</si>
  <si>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</si>
  <si>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</si>
  <si>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</si>
  <si>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</si>
  <si>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</si>
  <si>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</si>
  <si>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</si>
  <si>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</si>
  <si>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</si>
  <si>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</si>
  <si>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</si>
  <si>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</si>
  <si>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</si>
  <si>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</si>
  <si>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</si>
  <si>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</si>
  <si>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</si>
  <si>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</si>
  <si>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</si>
  <si>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</si>
  <si>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</si>
  <si>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</si>
  <si>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</si>
  <si>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</si>
  <si>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</si>
  <si>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</si>
  <si>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</si>
  <si>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</si>
  <si>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</si>
  <si>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</si>
  <si>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</si>
  <si>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</si>
  <si>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</si>
  <si>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</si>
  <si>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</si>
  <si>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</si>
  <si>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</si>
  <si>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</si>
  <si>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</si>
  <si>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</si>
  <si>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</si>
  <si>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</si>
  <si>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</si>
  <si>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</si>
  <si>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</si>
  <si>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</si>
  <si>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</si>
  <si>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</si>
  <si>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</si>
  <si>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</si>
  <si>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</si>
  <si>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</si>
  <si>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</si>
  <si>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</si>
  <si>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</si>
  <si>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</si>
  <si>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</si>
  <si>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</si>
  <si>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</si>
  <si>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</si>
  <si>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</si>
  <si>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</si>
  <si>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</si>
  <si>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</si>
  <si>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</si>
  <si>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</si>
  <si>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</si>
  <si>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</si>
  <si>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</si>
  <si>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</si>
  <si>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</si>
  <si>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</si>
  <si>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</si>
  <si>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</si>
  <si>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</si>
  <si>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</si>
  <si>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</si>
  <si>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</si>
  <si>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</si>
  <si>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</si>
  <si>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</si>
  <si>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</si>
  <si>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</si>
  <si>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</si>
  <si>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</si>
  <si>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</si>
  <si>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</si>
  <si>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</si>
  <si>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</si>
  <si>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</si>
  <si>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</si>
  <si>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</si>
  <si>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</si>
  <si>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</si>
  <si>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</si>
  <si>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</si>
  <si>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</si>
  <si>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</si>
  <si>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</si>
  <si>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</si>
  <si>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</si>
  <si>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</si>
  <si>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</si>
  <si>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</si>
  <si>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</si>
  <si>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</si>
  <si>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</si>
  <si>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</si>
  <si>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</si>
  <si>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</si>
  <si>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</si>
  <si>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</si>
  <si>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</si>
  <si>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</si>
  <si>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</si>
  <si>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</si>
  <si>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</si>
  <si>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</si>
  <si>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</si>
  <si>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</si>
  <si>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</si>
  <si>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</si>
  <si>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</si>
  <si>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</si>
  <si>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</si>
  <si>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</si>
  <si>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</si>
  <si>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</si>
  <si>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</si>
  <si>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</si>
  <si>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</si>
  <si>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</si>
  <si>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</si>
  <si>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</si>
  <si>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</si>
  <si>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</si>
  <si>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</si>
  <si>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</si>
  <si>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</si>
  <si>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</si>
  <si>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</si>
  <si>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</si>
  <si>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</si>
  <si>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</si>
  <si>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</si>
  <si>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</si>
  <si>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</si>
  <si>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</si>
  <si>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</si>
  <si>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</si>
  <si>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</si>
  <si>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</si>
  <si>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</si>
  <si>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</si>
  <si>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</si>
  <si>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</si>
  <si>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</si>
  <si>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</si>
  <si>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</si>
  <si>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</si>
  <si>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</si>
  <si>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</si>
  <si>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</si>
  <si>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</si>
  <si>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</si>
  <si>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</si>
  <si>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</si>
  <si>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</si>
  <si>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</si>
  <si>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</si>
  <si>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</si>
  <si>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</si>
  <si>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</si>
  <si>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</si>
  <si>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</si>
  <si>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</si>
  <si>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</si>
  <si>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</si>
  <si>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</si>
  <si>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</si>
  <si>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</si>
  <si>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</si>
  <si>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</si>
  <si>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</si>
  <si>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</si>
  <si>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</si>
  <si>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</si>
  <si>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</si>
  <si>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</si>
  <si>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</si>
  <si>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</si>
  <si>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</si>
  <si>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</si>
  <si>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</si>
  <si>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</si>
  <si>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</si>
  <si>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</si>
  <si>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</si>
  <si>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</si>
  <si>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</si>
  <si>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</si>
  <si>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</si>
  <si>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</si>
  <si>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</si>
  <si>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</si>
  <si>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</si>
  <si>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</si>
  <si>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</si>
  <si>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</si>
  <si>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</si>
  <si>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</si>
  <si>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</si>
  <si>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</si>
  <si>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</si>
  <si>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</si>
  <si>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</si>
  <si>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</si>
  <si>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</si>
  <si>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</si>
  <si>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</si>
  <si>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</si>
  <si>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</si>
  <si>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</si>
  <si>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</si>
  <si>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</si>
  <si>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</si>
  <si>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</si>
  <si>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</si>
  <si>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</si>
  <si>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</si>
  <si>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</si>
  <si>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</si>
  <si>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</si>
  <si>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</si>
  <si>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</si>
  <si>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</si>
  <si>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</si>
  <si>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</si>
  <si>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</si>
  <si>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</si>
  <si>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</si>
  <si>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</si>
  <si>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</si>
  <si>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</si>
  <si>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</si>
  <si>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</si>
  <si>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</si>
  <si>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</si>
  <si>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</si>
  <si>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</si>
  <si>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</si>
  <si>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</si>
  <si>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</si>
  <si>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</si>
  <si>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</si>
  <si>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</si>
  <si>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</si>
  <si>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</si>
  <si>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</si>
  <si>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</si>
  <si>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</si>
  <si>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</si>
  <si>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</si>
  <si>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</si>
  <si>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</si>
  <si>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</si>
  <si>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</si>
  <si>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</si>
  <si>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</si>
  <si>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</si>
  <si>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</si>
  <si>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</si>
  <si>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</si>
  <si>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</si>
  <si>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</si>
  <si>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</si>
  <si>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</si>
  <si>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</si>
  <si>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</si>
  <si>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</si>
  <si>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</si>
  <si>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</si>
  <si>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</si>
  <si>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</si>
  <si>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</si>
  <si>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</si>
  <si>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</si>
  <si>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</si>
  <si>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</si>
  <si>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</si>
  <si>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</si>
  <si>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</si>
  <si>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</si>
  <si>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</si>
  <si>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</si>
  <si>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</si>
  <si>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</si>
  <si>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</si>
  <si>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</si>
  <si>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</si>
  <si>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</si>
  <si>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</si>
  <si>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</si>
  <si>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</si>
  <si>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</si>
  <si>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</si>
  <si>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</si>
  <si>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</si>
  <si>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</si>
  <si>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</si>
  <si>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</si>
  <si>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</si>
  <si>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</si>
  <si>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</si>
  <si>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</si>
  <si>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</si>
  <si>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</si>
  <si>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</si>
  <si>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</si>
  <si>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</si>
  <si>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</si>
  <si>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</si>
  <si>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</si>
  <si>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</si>
  <si>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</si>
  <si>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</si>
  <si>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</si>
  <si>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</si>
  <si>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</si>
  <si>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</si>
  <si>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</si>
  <si>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</si>
  <si>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</si>
  <si>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</si>
  <si>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</si>
  <si>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</si>
  <si>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</si>
  <si>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</si>
  <si>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</si>
  <si>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</si>
  <si>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</si>
  <si>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</si>
  <si>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</si>
  <si>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</si>
  <si>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</si>
  <si>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</si>
  <si>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</si>
  <si>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</si>
  <si>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</si>
  <si>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</si>
  <si>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</si>
  <si>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</si>
  <si>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</si>
  <si>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</si>
  <si>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</si>
  <si>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</si>
  <si>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</si>
  <si>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</si>
  <si>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</si>
  <si>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</si>
  <si>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</si>
  <si>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</si>
  <si>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</si>
  <si>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</si>
  <si>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</si>
  <si>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</si>
  <si>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</si>
  <si>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</si>
  <si>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</si>
  <si>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</si>
  <si>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</si>
  <si>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</si>
  <si>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</si>
  <si>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</si>
  <si>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</si>
  <si>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</si>
  <si>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</si>
  <si>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</si>
  <si>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</si>
  <si>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</si>
  <si>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</si>
  <si>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</si>
  <si>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</si>
  <si>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</si>
  <si>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</si>
  <si>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</si>
  <si>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</si>
  <si>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</si>
  <si>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</si>
  <si>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</si>
  <si>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</si>
  <si>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</si>
  <si>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</si>
  <si>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</si>
  <si>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</si>
  <si>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</si>
  <si>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</si>
  <si>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</si>
  <si>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</si>
  <si>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</si>
  <si>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</si>
  <si>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</si>
  <si>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</si>
  <si>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</si>
  <si>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</si>
  <si>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</si>
  <si>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</si>
  <si>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</si>
  <si>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</si>
  <si>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</si>
  <si>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</si>
  <si>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</si>
  <si>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</si>
  <si>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</si>
  <si>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</si>
  <si>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</si>
  <si>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</si>
  <si>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</si>
  <si>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</si>
  <si>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</si>
  <si>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</si>
  <si>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</si>
  <si>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</si>
  <si>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</si>
  <si>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</si>
  <si>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</si>
  <si>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</si>
  <si>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</si>
  <si>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</si>
  <si>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</si>
  <si>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</si>
  <si>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</si>
  <si>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</si>
  <si>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</si>
  <si>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</si>
  <si>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</si>
  <si>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</si>
  <si>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</si>
  <si>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</si>
  <si>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</si>
  <si>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</si>
  <si>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</si>
  <si>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</si>
  <si>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</si>
  <si>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</si>
  <si>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</si>
  <si>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</si>
  <si>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</si>
  <si>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</si>
  <si>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</si>
  <si>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</si>
  <si>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</si>
  <si>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</si>
  <si>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</si>
  <si>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</si>
  <si>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</si>
  <si>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</si>
  <si>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</si>
  <si>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</si>
  <si>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</si>
  <si>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</si>
  <si>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</si>
  <si>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</si>
  <si>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</si>
  <si>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</si>
  <si>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</si>
  <si>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</si>
  <si>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</si>
  <si>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</si>
  <si>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</si>
  <si>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</si>
  <si>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</si>
  <si>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</si>
  <si>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</si>
  <si>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</si>
  <si>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</si>
  <si>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</si>
  <si>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</si>
  <si>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</si>
  <si>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</si>
  <si>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</si>
  <si>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</si>
  <si>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</si>
  <si>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</si>
  <si>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</si>
  <si>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</si>
  <si>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</si>
  <si>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</si>
  <si>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</si>
  <si>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</si>
  <si>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</si>
  <si>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</si>
  <si>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</si>
  <si>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</si>
  <si>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</si>
  <si>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</si>
  <si>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</si>
  <si>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</si>
  <si>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</si>
  <si>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</si>
  <si>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</si>
  <si>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</si>
  <si>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</si>
  <si>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</si>
  <si>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</si>
  <si>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</si>
  <si>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</si>
  <si>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</si>
  <si>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</si>
  <si>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</si>
  <si>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</si>
  <si>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</si>
  <si>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</si>
  <si>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</si>
  <si>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</si>
  <si>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</si>
  <si>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</si>
  <si>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</si>
  <si>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</si>
  <si>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</si>
  <si>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</si>
  <si>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</si>
  <si>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</si>
  <si>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</si>
  <si>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</si>
  <si>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</si>
  <si>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</si>
  <si>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</si>
  <si>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</si>
  <si>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</si>
  <si>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</si>
  <si>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</si>
  <si>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</si>
  <si>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</si>
  <si>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</si>
  <si>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</si>
  <si>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</si>
  <si>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</si>
  <si>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</si>
  <si>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</si>
  <si>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</si>
  <si>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</si>
  <si>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</si>
  <si>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</si>
  <si>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</si>
  <si>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</si>
  <si>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</si>
  <si>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</si>
  <si>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</si>
  <si>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</si>
  <si>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</si>
  <si>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</si>
  <si>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</si>
  <si>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</si>
  <si>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</si>
  <si>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</si>
  <si>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</si>
  <si>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</si>
  <si>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</si>
  <si>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</si>
  <si>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</si>
  <si>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</si>
  <si>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</si>
  <si>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</si>
  <si>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</si>
  <si>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</si>
  <si>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</si>
  <si>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</si>
  <si>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</si>
  <si>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</si>
  <si>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</si>
  <si>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</si>
  <si>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</si>
  <si>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</si>
  <si>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</si>
  <si>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</si>
  <si>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</si>
  <si>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</si>
  <si>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</si>
  <si>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</si>
  <si>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</si>
  <si>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</si>
  <si>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</si>
  <si>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</si>
  <si>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</si>
  <si>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</si>
  <si>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</si>
  <si>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</si>
  <si>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</si>
  <si>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</si>
  <si>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</si>
  <si>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</si>
  <si>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</si>
  <si>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</si>
  <si>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</si>
  <si>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</si>
  <si>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</si>
  <si>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</si>
  <si>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</si>
  <si>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</si>
  <si>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</si>
  <si>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</si>
  <si>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</si>
  <si>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</si>
  <si>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</si>
  <si>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</si>
  <si>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</si>
  <si>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</si>
  <si>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</si>
  <si>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</si>
  <si>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</si>
  <si>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</si>
  <si>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</si>
  <si>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</si>
  <si>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</si>
  <si>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</si>
  <si>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</si>
  <si>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</si>
  <si>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</si>
  <si>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</si>
  <si>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</si>
  <si>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</si>
  <si>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</si>
  <si>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</si>
  <si>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</si>
  <si>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</si>
  <si>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</si>
  <si>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</si>
  <si>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</si>
  <si>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</si>
  <si>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</si>
  <si>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</si>
  <si>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</si>
  <si>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</si>
  <si>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</si>
  <si>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</si>
  <si>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</si>
  <si>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</si>
  <si>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</si>
  <si>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</si>
  <si>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</si>
  <si>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</si>
  <si>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</si>
  <si>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</si>
  <si>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</si>
  <si>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</si>
  <si>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</si>
  <si>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</si>
  <si>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</si>
  <si>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</si>
  <si>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</si>
  <si>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</si>
  <si>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</si>
  <si>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</si>
  <si>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</si>
  <si>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</si>
  <si>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</si>
  <si>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</si>
  <si>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</si>
  <si>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</si>
  <si>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</si>
  <si>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</si>
  <si>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</si>
  <si>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</si>
  <si>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</si>
  <si>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</si>
  <si>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</si>
  <si>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</si>
  <si>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</si>
  <si>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</si>
  <si>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</si>
  <si>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</si>
  <si>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</si>
  <si>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</si>
  <si>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</si>
  <si>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</si>
  <si>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</si>
  <si>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</si>
  <si>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</si>
  <si>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</si>
  <si>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</si>
  <si>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</si>
  <si>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</si>
  <si>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</si>
  <si>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</si>
  <si>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</si>
  <si>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</si>
  <si>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</si>
  <si>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</si>
  <si>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</si>
  <si>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</si>
  <si>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</si>
  <si>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</si>
  <si>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</si>
  <si>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</si>
  <si>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</si>
  <si>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</si>
  <si>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</si>
  <si>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</si>
  <si>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</si>
  <si>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</si>
  <si>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</si>
  <si>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</si>
  <si>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</si>
  <si>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</si>
  <si>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</si>
  <si>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</si>
  <si>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</si>
  <si>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</si>
  <si>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</si>
  <si>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</si>
  <si>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</si>
  <si>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</si>
  <si>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</si>
  <si>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</si>
  <si>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</si>
  <si>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</si>
  <si>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</si>
  <si>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</si>
  <si>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</si>
  <si>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</si>
  <si>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</si>
  <si>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</si>
  <si>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</si>
  <si>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</si>
  <si>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</si>
  <si>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</si>
  <si>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</si>
  <si>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</si>
  <si>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</si>
  <si>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</si>
  <si>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</si>
  <si>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</si>
  <si>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</si>
  <si>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</si>
  <si>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</si>
  <si>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</si>
  <si>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</si>
  <si>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</si>
  <si>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</si>
  <si>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</si>
  <si>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</si>
  <si>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</si>
  <si>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</si>
  <si>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</si>
  <si>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</si>
  <si>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</si>
  <si>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</si>
  <si>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</si>
  <si>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</si>
  <si>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</si>
  <si>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</si>
  <si>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</si>
  <si>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</si>
  <si>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</si>
  <si>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</si>
  <si>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</si>
  <si>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</si>
  <si>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</si>
  <si>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</si>
  <si>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</si>
  <si>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</si>
  <si>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</si>
  <si>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</si>
  <si>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</si>
  <si>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</si>
  <si>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</si>
  <si>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</si>
  <si>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</si>
  <si>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</si>
  <si>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</si>
  <si>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</si>
  <si>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</si>
  <si>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</si>
  <si>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</si>
  <si>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</si>
  <si>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</si>
  <si>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</si>
  <si>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</si>
  <si>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</si>
  <si>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</si>
  <si>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</si>
  <si>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</si>
  <si>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</si>
  <si>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</si>
  <si>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</si>
  <si>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</si>
  <si>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</si>
  <si>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</si>
  <si>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</si>
  <si>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</si>
  <si>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</si>
  <si>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</si>
  <si>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</si>
  <si>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</si>
  <si>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</si>
  <si>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</si>
  <si>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</si>
  <si>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</si>
  <si>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</si>
  <si>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</si>
  <si>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</si>
  <si>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</si>
  <si>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</si>
  <si>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</si>
  <si>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</si>
  <si>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</si>
  <si>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</si>
  <si>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</si>
  <si>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</si>
  <si>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</si>
  <si>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</si>
  <si>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</si>
  <si>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</si>
  <si>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</si>
  <si>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</si>
  <si>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</si>
  <si>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</si>
  <si>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</si>
  <si>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</si>
  <si>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</si>
  <si>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</si>
  <si>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</si>
  <si>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</si>
  <si>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</si>
  <si>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</si>
  <si>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</si>
  <si>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</si>
  <si>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</si>
  <si>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</si>
  <si>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</si>
  <si>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</si>
  <si>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</si>
  <si>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</si>
  <si>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</si>
  <si>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</si>
  <si>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</si>
  <si>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</si>
  <si>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</si>
  <si>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</si>
  <si>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</si>
  <si>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</si>
  <si>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</si>
  <si>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</si>
  <si>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</si>
  <si>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</si>
  <si>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</si>
  <si>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</si>
  <si>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</si>
  <si>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</si>
  <si>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</si>
  <si>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</si>
  <si>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</si>
  <si>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</si>
  <si>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</si>
  <si>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</si>
  <si>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</si>
  <si>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</si>
  <si>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</si>
  <si>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</si>
  <si>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</si>
  <si>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</si>
  <si>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</si>
  <si>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</si>
  <si>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</si>
  <si>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</si>
  <si>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</si>
  <si>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</si>
  <si>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</si>
  <si>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</si>
  <si>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</si>
  <si>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</si>
  <si>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</si>
  <si>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</si>
  <si>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</si>
  <si>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</si>
  <si>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</si>
  <si>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</si>
  <si>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</si>
  <si>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</si>
  <si>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</si>
  <si>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</si>
  <si>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</si>
  <si>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</si>
  <si>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</si>
  <si>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</si>
  <si>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</si>
  <si>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</si>
  <si>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</si>
  <si>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</si>
  <si>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</si>
  <si>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</si>
  <si>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</si>
  <si>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</si>
  <si>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</si>
  <si>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</si>
  <si>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</si>
  <si>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</si>
  <si>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</si>
  <si>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</si>
  <si>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</si>
  <si>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</si>
  <si>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</si>
  <si>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</si>
  <si>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</si>
  <si>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</si>
  <si>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</si>
  <si>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</si>
  <si>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</si>
  <si>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</si>
  <si>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</si>
  <si>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</si>
  <si>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</si>
  <si>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</si>
  <si>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</si>
  <si>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</si>
  <si>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</si>
  <si>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</si>
  <si>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</si>
  <si>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</si>
  <si>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</si>
  <si>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</si>
  <si>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</si>
  <si>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</si>
  <si>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</si>
  <si>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</si>
  <si>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</si>
  <si>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</si>
  <si>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</si>
  <si>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</si>
  <si>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</si>
  <si>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</si>
  <si>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</si>
  <si>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</si>
  <si>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</si>
  <si>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</si>
  <si>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</si>
  <si>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</si>
  <si>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</si>
  <si>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</si>
  <si>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</si>
  <si>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</si>
  <si>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</si>
  <si>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</si>
  <si>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</si>
  <si>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</si>
  <si>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</si>
  <si>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</si>
  <si>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</si>
  <si>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</si>
  <si>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</si>
  <si>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</si>
  <si>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</si>
  <si>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</si>
  <si>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</si>
  <si>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</si>
  <si>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</si>
  <si>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</si>
  <si>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</si>
  <si>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</si>
  <si>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</si>
  <si>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</si>
  <si>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</si>
  <si>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</si>
  <si>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</si>
  <si>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</si>
  <si>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</si>
  <si>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</si>
  <si>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</si>
  <si>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</si>
  <si>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</si>
  <si>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</si>
  <si>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</si>
  <si>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</si>
  <si>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</si>
  <si>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</si>
  <si>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</si>
  <si>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</si>
  <si>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</si>
  <si>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</si>
  <si>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</si>
  <si>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</si>
  <si>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</si>
  <si>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</si>
  <si>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</si>
  <si>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</si>
  <si>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</si>
  <si>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</si>
  <si>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</si>
  <si>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</si>
  <si>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</si>
  <si>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</si>
  <si>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</si>
  <si>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</si>
  <si>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</si>
  <si>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</si>
  <si>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</si>
  <si>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</si>
  <si>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</si>
  <si>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</si>
  <si>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</si>
  <si>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</si>
  <si>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</si>
  <si>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</si>
  <si>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</si>
  <si>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</si>
  <si>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</si>
  <si>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</si>
  <si>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</si>
  <si>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</si>
  <si>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</si>
  <si>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</si>
  <si>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</si>
  <si>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</si>
  <si>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</si>
  <si>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</si>
  <si>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</si>
  <si>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</si>
  <si>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</si>
  <si>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</si>
  <si>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</si>
  <si>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</si>
  <si>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</si>
  <si>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</si>
  <si>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</si>
  <si>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</si>
  <si>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</si>
  <si>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</si>
  <si>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</si>
  <si>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</si>
  <si>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</si>
  <si>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</si>
  <si>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</si>
  <si>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</si>
  <si>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</si>
  <si>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</si>
  <si>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</si>
  <si>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</si>
  <si>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</si>
  <si>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</si>
  <si>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</si>
  <si>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</si>
  <si>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</si>
  <si>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</si>
  <si>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</si>
  <si>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</si>
  <si>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</si>
  <si>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</si>
  <si>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</si>
  <si>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</si>
  <si>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</si>
  <si>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</si>
  <si>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</si>
  <si>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</si>
  <si>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</si>
  <si>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</si>
  <si>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</si>
  <si>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</si>
  <si>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</si>
  <si>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</si>
  <si>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</si>
  <si>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</si>
  <si>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</si>
  <si>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</si>
  <si>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</si>
  <si>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</si>
  <si>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</si>
  <si>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</si>
  <si>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</si>
  <si>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</si>
  <si>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</si>
  <si>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</si>
  <si>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</si>
  <si>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</si>
  <si>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</si>
  <si>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</si>
  <si>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</si>
  <si>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</si>
  <si>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</si>
  <si>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</si>
  <si>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</si>
  <si>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</si>
  <si>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</si>
  <si>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</si>
  <si>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</si>
  <si>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</si>
  <si>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</si>
  <si>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</si>
  <si>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</si>
  <si>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</si>
  <si>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</si>
  <si>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</si>
  <si>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</si>
  <si>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</si>
  <si>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</si>
  <si>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</si>
  <si>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</si>
  <si>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</si>
  <si>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</si>
  <si>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</si>
  <si>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</si>
  <si>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</si>
  <si>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</si>
  <si>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</si>
  <si>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</si>
  <si>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</si>
  <si>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</si>
  <si>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</si>
  <si>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</si>
  <si>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</si>
  <si>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</si>
  <si>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</si>
  <si>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</si>
  <si>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</si>
  <si>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</si>
  <si>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</si>
  <si>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</si>
  <si>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</si>
  <si>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</si>
  <si>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</si>
  <si>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</si>
  <si>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</si>
  <si>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</si>
  <si>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</si>
  <si>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</si>
  <si>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</si>
  <si>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</si>
  <si>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</si>
  <si>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</si>
  <si>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</si>
  <si>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</si>
  <si>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</si>
  <si>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</si>
  <si>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</si>
  <si>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</si>
  <si>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</si>
  <si>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</si>
  <si>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</si>
  <si>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</si>
  <si>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</si>
  <si>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</si>
  <si>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</si>
  <si>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</si>
  <si>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</si>
  <si>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</si>
  <si>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</si>
  <si>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</si>
  <si>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</si>
  <si>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</si>
  <si>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</si>
  <si>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</si>
  <si>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</si>
  <si>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</si>
  <si>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</si>
  <si>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</si>
  <si>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</si>
  <si>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</si>
  <si>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</si>
  <si>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</si>
  <si>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</si>
  <si>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</si>
  <si>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</si>
  <si>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</si>
  <si>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</si>
  <si>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</si>
  <si>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</si>
  <si>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</si>
  <si>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</si>
  <si>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</si>
  <si>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</si>
  <si>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</si>
  <si>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</si>
  <si>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</si>
  <si>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</si>
  <si>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</si>
  <si>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</si>
  <si>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</si>
  <si>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</si>
  <si>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</si>
  <si>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</si>
  <si>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</si>
  <si>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</si>
  <si>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</si>
  <si>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</si>
  <si>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</si>
  <si>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</si>
  <si>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</si>
  <si>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</si>
  <si>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</si>
  <si>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</si>
  <si>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</si>
  <si>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</si>
  <si>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</si>
  <si>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</si>
  <si>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</si>
  <si>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</si>
  <si>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</si>
  <si>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</si>
  <si>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</si>
  <si>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</si>
  <si>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</si>
  <si>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</si>
  <si>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</si>
  <si>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</si>
  <si>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</si>
  <si>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</si>
  <si>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</si>
  <si>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</si>
  <si>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</si>
  <si>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</si>
  <si>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</si>
  <si>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</si>
  <si>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</si>
  <si>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</si>
  <si>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</si>
  <si>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</si>
  <si>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</si>
  <si>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</si>
  <si>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</si>
  <si>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</si>
  <si>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</si>
  <si>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</si>
  <si>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</si>
  <si>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</si>
  <si>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</si>
  <si>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</si>
  <si>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</si>
  <si>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</si>
  <si>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</si>
  <si>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</si>
  <si>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</si>
  <si>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</si>
  <si>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</si>
  <si>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</si>
  <si>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</si>
  <si>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</si>
  <si>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</si>
  <si>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</si>
  <si>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</si>
  <si>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</si>
  <si>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</si>
  <si>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</si>
  <si>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</si>
  <si>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</si>
  <si>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</si>
  <si>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</si>
  <si>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</si>
  <si>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</si>
  <si>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</si>
  <si>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</si>
  <si>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</si>
  <si>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</si>
  <si>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</si>
  <si>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</si>
  <si>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</si>
  <si>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</si>
  <si>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</si>
  <si>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</si>
  <si>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</si>
  <si>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</si>
  <si>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</si>
  <si>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</si>
  <si>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</si>
  <si>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</si>
  <si>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</si>
  <si>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</si>
  <si>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</si>
  <si>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</si>
  <si>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</si>
  <si>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</si>
  <si>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</si>
  <si>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</si>
  <si>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</si>
  <si>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</si>
  <si>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</si>
  <si>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</si>
  <si>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</si>
  <si>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</si>
  <si>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</si>
  <si>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</si>
  <si>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</si>
  <si>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</si>
  <si>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</si>
  <si>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</si>
  <si>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</si>
  <si>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</si>
  <si>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</si>
  <si>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</si>
  <si>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</si>
  <si>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</si>
  <si>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</si>
  <si>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</si>
  <si>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</si>
  <si>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</si>
  <si>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</si>
  <si>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</si>
  <si>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</si>
  <si>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</si>
  <si>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</si>
  <si>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</si>
  <si>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</si>
  <si>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</si>
  <si>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</si>
  <si>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</si>
  <si>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</si>
  <si>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</si>
  <si>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</si>
  <si>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</si>
  <si>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</si>
  <si>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</si>
  <si>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</si>
  <si>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</si>
  <si>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</si>
  <si>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</si>
  <si>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</si>
  <si>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</si>
  <si>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</si>
  <si>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</si>
  <si>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</si>
  <si>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</si>
  <si>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</si>
  <si>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</si>
  <si>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</si>
  <si>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</si>
  <si>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</si>
  <si>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</si>
  <si>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</si>
  <si>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</si>
  <si>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</si>
  <si>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</si>
  <si>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</si>
  <si>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</si>
  <si>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</si>
  <si>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</si>
  <si>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</si>
  <si>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</si>
  <si>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</si>
  <si>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</si>
  <si>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</si>
  <si>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</si>
  <si>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</si>
  <si>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</si>
  <si>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</si>
  <si>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</si>
  <si>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</si>
  <si>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</si>
  <si>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</si>
  <si>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</si>
  <si>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</si>
  <si>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</si>
  <si>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</si>
  <si>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</si>
  <si>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</si>
  <si>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</si>
  <si>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</si>
  <si>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</si>
  <si>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</si>
  <si>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</si>
  <si>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</si>
  <si>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</si>
  <si>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</si>
  <si>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</si>
  <si>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</si>
  <si>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</si>
  <si>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</si>
  <si>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</si>
  <si>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</si>
  <si>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</si>
  <si>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</si>
  <si>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</si>
  <si>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</si>
  <si>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</si>
  <si>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</si>
  <si>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</si>
  <si>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</si>
  <si>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</si>
  <si>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</si>
  <si>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</si>
  <si>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</si>
  <si>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</si>
  <si>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</si>
  <si>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</si>
  <si>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</si>
  <si>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</si>
  <si>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</si>
  <si>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</si>
  <si>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</si>
  <si>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</si>
  <si>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</si>
  <si>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</si>
  <si>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</si>
  <si>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</si>
  <si>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</si>
  <si>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</si>
  <si>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</si>
  <si>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</si>
  <si>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</si>
  <si>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</si>
  <si>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</si>
  <si>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</si>
  <si>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</si>
  <si>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</si>
  <si>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</si>
  <si>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</si>
  <si>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</si>
  <si>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</si>
  <si>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</si>
  <si>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</si>
  <si>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</si>
  <si>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</si>
  <si>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</si>
  <si>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</si>
  <si>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</si>
  <si>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</si>
  <si>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</si>
  <si>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</si>
  <si>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</si>
  <si>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</si>
  <si>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</si>
  <si>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</si>
  <si>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</si>
  <si>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</si>
  <si>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</si>
  <si>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</si>
  <si>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</si>
  <si>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</si>
  <si>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</si>
  <si>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</si>
  <si>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</si>
  <si>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</si>
  <si>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</si>
  <si>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</si>
  <si>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</si>
  <si>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</si>
  <si>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</si>
  <si>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</si>
  <si>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</si>
  <si>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</si>
  <si>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</si>
  <si>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</si>
  <si>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</si>
  <si>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</si>
  <si>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</si>
  <si>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</si>
  <si>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</si>
  <si>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</si>
  <si>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</si>
  <si>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</si>
  <si>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</si>
  <si>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</si>
  <si>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</si>
  <si>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</si>
  <si>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</si>
  <si>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</si>
  <si>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</si>
  <si>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</si>
  <si>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</si>
  <si>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</si>
  <si>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</si>
  <si>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</si>
  <si>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</si>
  <si>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</si>
  <si>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</si>
  <si>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</si>
  <si>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</si>
  <si>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</si>
  <si>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</si>
  <si>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</si>
  <si>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</si>
  <si>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</si>
  <si>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</si>
  <si>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</si>
  <si>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</si>
  <si>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</si>
  <si>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</si>
  <si>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</si>
  <si>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</si>
  <si>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</si>
  <si>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</si>
  <si>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</si>
  <si>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</si>
  <si>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</si>
  <si>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</si>
  <si>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</si>
  <si>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</si>
  <si>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</si>
  <si>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</si>
  <si>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</si>
  <si>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</si>
  <si>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</si>
  <si>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</si>
  <si>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</si>
  <si>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</si>
  <si>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</si>
  <si>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</si>
  <si>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</si>
  <si>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</si>
  <si>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</si>
  <si>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</si>
  <si>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</si>
  <si>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</si>
  <si>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</si>
  <si>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</si>
  <si>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</si>
  <si>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</si>
  <si>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</si>
  <si>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</si>
  <si>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</si>
  <si>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</si>
  <si>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</si>
  <si>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</si>
  <si>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</si>
  <si>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</si>
  <si>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</si>
  <si>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</si>
  <si>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</si>
  <si>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</si>
  <si>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</si>
  <si>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</si>
  <si>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</si>
  <si>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</si>
  <si>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</si>
  <si>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</si>
  <si>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</si>
  <si>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</si>
  <si>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</si>
  <si>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</si>
  <si>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</si>
  <si>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</si>
  <si>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</si>
  <si>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</si>
  <si>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</si>
  <si>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</si>
  <si>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</si>
  <si>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</si>
  <si>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</si>
  <si>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</si>
  <si>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</si>
  <si>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</si>
  <si>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</si>
  <si>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</si>
  <si>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</si>
  <si>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</si>
  <si>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</si>
  <si>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</si>
  <si>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</si>
  <si>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</si>
  <si>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</si>
  <si>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</si>
  <si>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</si>
  <si>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</si>
  <si>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</si>
  <si>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</si>
  <si>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</si>
  <si>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</si>
  <si>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</si>
  <si>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</si>
  <si>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</si>
  <si>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</si>
  <si>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</si>
  <si>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</si>
  <si>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</si>
  <si>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</si>
  <si>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</si>
  <si>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</si>
  <si>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</si>
  <si>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</si>
  <si>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</si>
  <si>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</si>
  <si>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</si>
  <si>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</si>
  <si>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</si>
  <si>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</si>
  <si>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</si>
  <si>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</si>
  <si>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</si>
  <si>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</si>
  <si>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</si>
  <si>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</si>
  <si>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</si>
  <si>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</si>
  <si>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</si>
  <si>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</si>
  <si>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</si>
  <si>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</si>
  <si>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</si>
  <si>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</si>
  <si>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</si>
  <si>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</si>
  <si>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</si>
  <si>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</si>
  <si>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</si>
  <si>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</si>
  <si>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</si>
  <si>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</si>
  <si>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</si>
  <si>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</si>
  <si>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</si>
  <si>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</si>
  <si>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</si>
  <si>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</si>
  <si>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</si>
  <si>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</si>
  <si>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</si>
  <si>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</si>
  <si>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</si>
  <si>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</si>
  <si>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</si>
  <si>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</si>
  <si>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</si>
  <si>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</si>
  <si>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</si>
  <si>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</si>
  <si>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</si>
  <si>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</si>
  <si>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</si>
  <si>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</si>
  <si>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</si>
  <si>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</si>
  <si>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</si>
  <si>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</si>
  <si>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</si>
  <si>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</si>
  <si>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</si>
  <si>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</si>
  <si>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</si>
  <si>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</si>
  <si>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</si>
  <si>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</si>
  <si>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</si>
  <si>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</si>
  <si>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</si>
  <si>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</si>
  <si>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</si>
  <si>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</si>
  <si>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</si>
  <si>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</si>
  <si>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</si>
  <si>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</si>
  <si>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</si>
  <si>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</si>
  <si>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</si>
  <si>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</si>
  <si>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</si>
  <si>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</si>
  <si>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</si>
  <si>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</si>
  <si>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</si>
  <si>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</si>
  <si>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</si>
  <si>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</si>
  <si>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</si>
  <si>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</si>
  <si>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</si>
  <si>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</si>
  <si>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</si>
  <si>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</si>
  <si>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</si>
  <si>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</si>
  <si>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</si>
  <si>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</si>
  <si>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</si>
  <si>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</si>
  <si>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</si>
  <si>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</si>
  <si>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</si>
  <si>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</si>
  <si>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</si>
  <si>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</si>
  <si>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</si>
  <si>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</si>
  <si>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</si>
  <si>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</si>
  <si>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</si>
  <si>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</si>
  <si>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</si>
  <si>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</si>
  <si>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</si>
  <si>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</si>
  <si>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</si>
  <si>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</si>
  <si>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</si>
  <si>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</si>
  <si>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</si>
  <si>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</si>
  <si>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</si>
  <si>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</si>
  <si>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</si>
  <si>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</si>
  <si>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</si>
  <si>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</si>
  <si>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</si>
  <si>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</si>
  <si>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</si>
  <si>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</si>
  <si>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</si>
  <si>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</si>
  <si>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</si>
  <si>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</si>
  <si>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</si>
  <si>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</si>
  <si>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</si>
  <si>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</si>
  <si>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</si>
  <si>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</si>
  <si>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</si>
  <si>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</si>
  <si>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</si>
  <si>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</si>
  <si>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</si>
  <si>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</si>
  <si>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</si>
  <si>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</si>
  <si>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</si>
  <si>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</si>
  <si>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</si>
  <si>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</si>
  <si>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</si>
  <si>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</si>
  <si>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</si>
  <si>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</si>
  <si>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</si>
  <si>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</si>
  <si>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</si>
  <si>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</si>
  <si>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</si>
  <si>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</si>
  <si>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</si>
  <si>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</si>
  <si>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</si>
  <si>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</si>
  <si>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</si>
  <si>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</si>
  <si>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</si>
  <si>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</si>
  <si>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</si>
  <si>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</si>
  <si>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</si>
  <si>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</si>
  <si>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</si>
  <si>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</si>
  <si>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</si>
  <si>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</si>
  <si>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</si>
  <si>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</si>
  <si>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</si>
  <si>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</si>
  <si>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</si>
  <si>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</si>
  <si>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</si>
  <si>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</si>
  <si>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</si>
  <si>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</si>
  <si>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</si>
  <si>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</si>
  <si>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</si>
  <si>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</si>
  <si>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</si>
  <si>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</si>
  <si>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</si>
  <si>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</si>
  <si>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</si>
  <si>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</si>
  <si>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</si>
  <si>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</si>
  <si>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</si>
  <si>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</si>
  <si>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</si>
  <si>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</si>
  <si>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</si>
  <si>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</si>
  <si>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</si>
  <si>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</si>
  <si>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</si>
  <si>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</si>
  <si>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</si>
  <si>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</si>
  <si>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</si>
  <si>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</si>
  <si>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</si>
  <si>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</si>
  <si>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</si>
  <si>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</si>
  <si>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</si>
  <si>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</si>
  <si>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</si>
  <si>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</si>
  <si>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</si>
  <si>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</si>
  <si>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</si>
  <si>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</si>
  <si>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</si>
  <si>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</si>
  <si>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</si>
  <si>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</si>
  <si>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</si>
  <si>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</si>
  <si>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</si>
  <si>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</si>
  <si>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</si>
  <si>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</si>
  <si>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</si>
  <si>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</si>
  <si>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</si>
  <si>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</si>
  <si>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</si>
  <si>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</si>
  <si>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</si>
  <si>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</si>
  <si>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</si>
  <si>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</si>
  <si>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</si>
  <si>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</si>
  <si>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</si>
  <si>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</si>
  <si>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</si>
  <si>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</si>
  <si>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</si>
  <si>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</si>
  <si>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</si>
  <si>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</si>
  <si>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</si>
  <si>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</si>
  <si>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</si>
  <si>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</si>
  <si>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</si>
  <si>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</si>
  <si>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</si>
  <si>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</si>
  <si>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</si>
  <si>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</si>
  <si>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</si>
  <si>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</si>
  <si>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</si>
  <si>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</si>
  <si>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</si>
  <si>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</si>
  <si>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</si>
  <si>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</si>
  <si>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</si>
  <si>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</si>
  <si>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</si>
  <si>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</si>
  <si>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</si>
  <si>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</si>
  <si>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</si>
  <si>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</si>
  <si>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</si>
  <si>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</si>
  <si>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</si>
  <si>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</si>
  <si>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</si>
  <si>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</si>
  <si>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</si>
  <si>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</si>
  <si>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</si>
  <si>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</si>
  <si>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</si>
  <si>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</si>
  <si>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</si>
  <si>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</si>
  <si>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</si>
  <si>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</si>
  <si>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</si>
  <si>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</si>
  <si>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</si>
  <si>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</si>
  <si>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</si>
  <si>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</si>
  <si>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</si>
  <si>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</si>
  <si>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</si>
  <si>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</si>
  <si>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</si>
  <si>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</si>
  <si>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</si>
  <si>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</si>
  <si>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</si>
  <si>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</si>
  <si>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</si>
  <si>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</si>
  <si>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</si>
  <si>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</si>
  <si>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</si>
  <si>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</si>
  <si>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</si>
  <si>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</si>
  <si>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</si>
  <si>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</si>
  <si>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</si>
  <si>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</si>
  <si>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</si>
  <si>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</si>
  <si>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</si>
  <si>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</si>
  <si>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</si>
  <si>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</si>
  <si>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</si>
  <si>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</si>
  <si>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</si>
  <si>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</si>
  <si>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</si>
  <si>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</si>
  <si>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</si>
  <si>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</si>
  <si>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</si>
  <si>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</si>
  <si>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</si>
  <si>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</si>
  <si>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</si>
  <si>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</si>
  <si>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</si>
  <si>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</si>
  <si>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</si>
  <si>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</si>
  <si>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</si>
  <si>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</si>
  <si>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</si>
  <si>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</si>
  <si>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</si>
  <si>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</si>
  <si>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</si>
  <si>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</si>
  <si>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</si>
  <si>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</si>
  <si>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</si>
  <si>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</si>
  <si>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</si>
  <si>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</si>
  <si>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</si>
  <si>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</si>
  <si>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</si>
  <si>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</si>
  <si>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</si>
  <si>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</si>
  <si>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</si>
  <si>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</si>
  <si>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</si>
  <si>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</si>
  <si>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</si>
  <si>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</si>
  <si>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</si>
  <si>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</si>
  <si>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</si>
  <si>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</si>
  <si>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</si>
  <si>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</si>
  <si>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</si>
  <si>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</si>
  <si>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</si>
  <si>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</si>
  <si>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</si>
  <si>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</si>
  <si>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</si>
  <si>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</si>
  <si>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</si>
  <si>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</si>
  <si>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</si>
  <si>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</si>
  <si>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</si>
  <si>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</si>
  <si>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</si>
  <si>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</si>
  <si>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</si>
  <si>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</si>
  <si>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</si>
  <si>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</si>
  <si>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</si>
  <si>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</si>
  <si>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</si>
  <si>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</si>
  <si>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</si>
  <si>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</si>
  <si>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</si>
  <si>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</si>
  <si>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</si>
  <si>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</si>
  <si>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</si>
  <si>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</si>
  <si>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</si>
  <si>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</si>
  <si>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</si>
  <si>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</si>
  <si>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</si>
  <si>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</si>
  <si>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</si>
  <si>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</si>
  <si>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</si>
  <si>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</si>
  <si>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</si>
  <si>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</si>
  <si>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</si>
  <si>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</si>
  <si>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</si>
  <si>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</si>
  <si>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</si>
  <si>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</si>
  <si>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</si>
  <si>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</si>
  <si>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</si>
  <si>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</si>
  <si>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</si>
  <si>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</si>
  <si>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</si>
  <si>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</si>
  <si>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</si>
  <si>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</si>
  <si>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</si>
  <si>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</si>
  <si>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</si>
  <si>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</si>
  <si>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</si>
  <si>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</si>
  <si>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</si>
  <si>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</si>
  <si>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</si>
  <si>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</si>
  <si>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</si>
  <si>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</si>
  <si>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</si>
  <si>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</si>
  <si>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</si>
  <si>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</si>
  <si>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</si>
  <si>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</si>
  <si>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</si>
  <si>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</si>
  <si>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</si>
  <si>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</si>
  <si>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</si>
  <si>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</si>
  <si>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</si>
  <si>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</si>
  <si>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</si>
  <si>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</si>
  <si>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</si>
  <si>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</si>
  <si>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</si>
  <si>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</si>
  <si>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</si>
  <si>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</si>
  <si>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</si>
  <si>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</si>
  <si>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</si>
  <si>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</si>
  <si>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</si>
  <si>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</si>
  <si>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</si>
  <si>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</si>
  <si>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</si>
  <si>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</si>
  <si>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</si>
  <si>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</si>
  <si>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</si>
  <si>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</si>
  <si>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</si>
  <si>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</si>
  <si>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</si>
  <si>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</si>
  <si>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</si>
  <si>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</si>
  <si>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</si>
  <si>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</si>
  <si>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</si>
  <si>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</si>
  <si>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</si>
  <si>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</si>
  <si>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</si>
  <si>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</si>
  <si>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</si>
  <si>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</si>
  <si>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</si>
  <si>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</si>
  <si>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</si>
  <si>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</si>
  <si>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</si>
  <si>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</si>
  <si>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</si>
  <si>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</si>
  <si>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</si>
  <si>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</si>
  <si>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</si>
  <si>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</si>
  <si>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</si>
  <si>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</si>
  <si>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</si>
  <si>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</si>
  <si>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</si>
  <si>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</si>
  <si>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</si>
  <si>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</si>
  <si>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</si>
  <si>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</si>
  <si>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</si>
  <si>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</si>
  <si>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</si>
  <si>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</si>
  <si>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</si>
  <si>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</si>
  <si>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</si>
  <si>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</si>
  <si>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</si>
  <si>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</si>
  <si>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</si>
  <si>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</si>
  <si>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</si>
  <si>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</si>
  <si>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</si>
  <si>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</si>
  <si>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</si>
  <si>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</si>
  <si>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</si>
  <si>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</si>
  <si>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</si>
  <si>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</si>
  <si>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</si>
  <si>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</si>
  <si>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</si>
  <si>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</si>
  <si>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</si>
  <si>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</si>
  <si>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</si>
  <si>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</si>
  <si>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</si>
  <si>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</si>
  <si>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</si>
  <si>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</si>
  <si>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</si>
  <si>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</si>
  <si>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</si>
  <si>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</si>
  <si>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</si>
  <si>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</si>
  <si>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</si>
  <si>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</si>
  <si>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</si>
  <si>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</si>
  <si>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</si>
  <si>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</si>
  <si>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</si>
  <si>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</si>
  <si>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</si>
  <si>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</si>
  <si>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</si>
  <si>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</si>
  <si>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</si>
  <si>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</si>
  <si>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</si>
  <si>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</si>
  <si>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</si>
  <si>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</si>
  <si>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</si>
  <si>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</si>
  <si>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</si>
  <si>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</si>
  <si>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</si>
  <si>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</si>
  <si>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</si>
  <si>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</si>
  <si>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</si>
  <si>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</si>
  <si>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</si>
  <si>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</si>
  <si>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</si>
  <si>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</si>
  <si>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</si>
  <si>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</si>
  <si>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</si>
  <si>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</si>
  <si>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</si>
  <si>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</si>
  <si>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</si>
  <si>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</si>
  <si>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</si>
  <si>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</si>
  <si>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</si>
  <si>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</si>
  <si>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</si>
  <si>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</si>
  <si>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</si>
  <si>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</si>
  <si>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</si>
  <si>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</si>
  <si>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</si>
  <si>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</si>
  <si>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</si>
  <si>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</si>
  <si>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</si>
  <si>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</si>
  <si>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</si>
  <si>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</si>
  <si>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</si>
  <si>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</si>
  <si>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</si>
  <si>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</si>
  <si>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</si>
  <si>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</si>
  <si>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</si>
  <si>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</si>
  <si>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</si>
  <si>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</si>
  <si>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</si>
  <si>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</si>
  <si>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</si>
  <si>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</si>
  <si>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</si>
  <si>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</si>
  <si>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</si>
  <si>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</si>
  <si>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</si>
  <si>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</si>
  <si>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</si>
  <si>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</si>
  <si>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</si>
  <si>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</si>
  <si>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</si>
  <si>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</si>
  <si>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</si>
  <si>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</si>
  <si>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</si>
  <si>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</si>
  <si>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</si>
  <si>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</si>
  <si>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</si>
  <si>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</si>
  <si>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</si>
  <si>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</si>
  <si>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</si>
  <si>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</si>
  <si>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</si>
  <si>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</si>
  <si>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</si>
  <si>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</si>
  <si>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</si>
  <si>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</si>
  <si>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</si>
  <si>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</si>
  <si>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</si>
  <si>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</si>
  <si>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</si>
  <si>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</si>
  <si>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</si>
  <si>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</si>
  <si>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</si>
  <si>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</si>
  <si>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</si>
  <si>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</si>
  <si>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</si>
  <si>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</si>
  <si>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</si>
  <si>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</si>
  <si>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</si>
  <si>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</si>
  <si>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</si>
  <si>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</si>
  <si>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</si>
  <si>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</si>
  <si>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</si>
  <si>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</si>
  <si>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</si>
  <si>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</si>
  <si>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</si>
  <si>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</si>
  <si>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</si>
  <si>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</si>
  <si>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</si>
  <si>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</si>
  <si>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</si>
  <si>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</si>
  <si>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</si>
  <si>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</si>
  <si>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</si>
  <si>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</si>
  <si>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</si>
  <si>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</si>
  <si>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</si>
  <si>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</si>
  <si>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</si>
  <si>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</si>
  <si>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</si>
  <si>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</si>
  <si>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</si>
  <si>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</si>
  <si>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</si>
  <si>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</si>
  <si>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</si>
  <si>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</si>
  <si>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</si>
  <si>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</si>
  <si>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</si>
  <si>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</si>
  <si>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</si>
  <si>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</si>
  <si>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</si>
  <si>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</si>
  <si>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</si>
  <si>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</si>
  <si>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</si>
  <si>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</si>
  <si>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</si>
  <si>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</si>
  <si>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</si>
  <si>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</si>
  <si>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</si>
  <si>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</si>
  <si>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</si>
  <si>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</si>
  <si>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</si>
  <si>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</si>
  <si>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</si>
  <si>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</si>
  <si>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</si>
  <si>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</si>
  <si>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</si>
  <si>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</si>
  <si>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</si>
  <si>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</si>
  <si>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</si>
  <si>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</si>
  <si>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</si>
  <si>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</si>
  <si>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</si>
  <si>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</si>
  <si>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</si>
  <si>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</si>
  <si>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</si>
  <si>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</si>
  <si>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</si>
  <si>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</si>
  <si>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</si>
  <si>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</si>
  <si>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</si>
  <si>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</si>
  <si>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</si>
  <si>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</si>
  <si>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</si>
  <si>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</si>
  <si>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</si>
  <si>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</si>
  <si>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</si>
  <si>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</si>
  <si>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</si>
  <si>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</si>
  <si>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</si>
  <si>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</si>
  <si>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</si>
  <si>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</si>
  <si>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</si>
  <si>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</si>
  <si>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</si>
  <si>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</si>
  <si>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</si>
  <si>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</si>
  <si>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</si>
  <si>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</si>
  <si>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</si>
  <si>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</si>
  <si>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</si>
  <si>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</si>
  <si>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</si>
  <si>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</si>
  <si>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</si>
  <si>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</si>
  <si>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</si>
  <si>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</si>
  <si>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</si>
  <si>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</si>
  <si>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</si>
  <si>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</si>
  <si>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</si>
  <si>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</si>
  <si>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</si>
  <si>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</si>
  <si>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</si>
  <si>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</si>
  <si>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</si>
  <si>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</si>
  <si>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</si>
  <si>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</si>
  <si>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</si>
  <si>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</si>
  <si>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</si>
  <si>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</si>
  <si>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</si>
  <si>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</si>
  <si>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</si>
  <si>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</si>
  <si>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</si>
  <si>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</si>
  <si>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</si>
  <si>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</si>
  <si>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</si>
  <si>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</si>
  <si>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</si>
  <si>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</si>
  <si>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</si>
  <si>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</si>
  <si>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</si>
  <si>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</si>
  <si>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</si>
  <si>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</si>
  <si>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</si>
  <si>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</si>
  <si>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</si>
  <si>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</si>
  <si>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</si>
  <si>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</si>
  <si>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</si>
  <si>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</si>
  <si>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</si>
  <si>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</si>
  <si>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</si>
  <si>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</si>
  <si>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</si>
  <si>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</si>
  <si>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</si>
  <si>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</si>
  <si>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</si>
  <si>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</si>
  <si>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</si>
  <si>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</si>
  <si>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</si>
  <si>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</si>
  <si>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</si>
  <si>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</si>
  <si>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</si>
  <si>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</si>
  <si>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</si>
  <si>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</si>
  <si>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</si>
  <si>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</si>
  <si>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</si>
  <si>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</si>
  <si>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</si>
  <si>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</si>
  <si>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</si>
  <si>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</si>
  <si>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</si>
  <si>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</si>
  <si>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</si>
  <si>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</si>
  <si>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</si>
  <si>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</si>
  <si>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</si>
  <si>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</si>
  <si>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</si>
  <si>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</si>
  <si>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</si>
  <si>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</si>
  <si>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</si>
  <si>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</si>
  <si>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</si>
  <si>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</si>
  <si>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</si>
  <si>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</si>
  <si>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</si>
  <si>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</si>
  <si>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</si>
  <si>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</si>
  <si>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</si>
  <si>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</si>
  <si>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</si>
  <si>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</si>
  <si>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</si>
  <si>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</si>
  <si>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</si>
  <si>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</si>
  <si>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</si>
  <si>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</si>
  <si>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</si>
  <si>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</si>
  <si>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</si>
  <si>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</si>
  <si>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</si>
  <si>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</si>
  <si>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</si>
  <si>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</si>
  <si>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</si>
  <si>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</si>
  <si>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</si>
  <si>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</si>
  <si>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</si>
  <si>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</si>
  <si>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</si>
  <si>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</si>
  <si>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</si>
  <si>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</si>
  <si>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</si>
  <si>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</si>
  <si>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</si>
  <si>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</si>
  <si>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</si>
  <si>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</si>
  <si>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</si>
  <si>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</si>
  <si>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</si>
  <si>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</si>
  <si>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</si>
  <si>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</si>
  <si>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</si>
  <si>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</si>
  <si>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</si>
  <si>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</si>
  <si>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</si>
  <si>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</si>
  <si>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</si>
  <si>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</si>
  <si>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</si>
  <si>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</si>
  <si>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</si>
  <si>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</si>
  <si>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</si>
  <si>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</si>
  <si>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</si>
  <si>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</si>
  <si>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</si>
  <si>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</si>
  <si>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</si>
  <si>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</si>
  <si>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</si>
  <si>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</si>
  <si>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</si>
  <si>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</si>
  <si>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</si>
  <si>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</si>
  <si>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</si>
  <si>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</si>
  <si>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</si>
  <si>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</si>
  <si>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</si>
  <si>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</si>
  <si>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</si>
  <si>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</si>
  <si>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</si>
  <si>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</si>
  <si>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</si>
  <si>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</si>
  <si>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</si>
  <si>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</si>
  <si>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</si>
  <si>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</si>
  <si>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</si>
  <si>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</si>
  <si>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</si>
  <si>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</si>
  <si>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</si>
  <si>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</si>
  <si>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</si>
  <si>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</si>
  <si>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</si>
  <si>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</si>
  <si>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</si>
  <si>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</si>
  <si>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</si>
  <si>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</si>
  <si>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</si>
  <si>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</si>
  <si>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</si>
  <si>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</si>
  <si>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</si>
  <si>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</si>
  <si>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</si>
  <si>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</si>
  <si>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</si>
  <si>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</si>
  <si>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</si>
  <si>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</si>
  <si>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</si>
  <si>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</si>
  <si>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</si>
  <si>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</si>
  <si>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</si>
  <si>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</si>
  <si>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</si>
  <si>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</si>
  <si>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</si>
  <si>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</si>
  <si>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</si>
  <si>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</si>
  <si>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</si>
  <si>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</si>
  <si>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</si>
  <si>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</si>
  <si>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</si>
  <si>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</si>
  <si>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</si>
  <si>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</si>
  <si>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</si>
  <si>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</si>
  <si>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</si>
  <si>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</si>
  <si>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</si>
  <si>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</si>
  <si>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</si>
  <si>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</si>
  <si>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</si>
  <si>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</si>
  <si>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</si>
  <si>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</si>
  <si>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</si>
  <si>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</si>
  <si>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</si>
  <si>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</si>
  <si>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</si>
  <si>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</si>
  <si>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</si>
  <si>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</si>
  <si>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</si>
  <si>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</si>
  <si>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</si>
  <si>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</si>
  <si>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</si>
  <si>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</si>
  <si>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</si>
  <si>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</si>
  <si>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</si>
  <si>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</si>
  <si>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</si>
  <si>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</si>
  <si>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</si>
  <si>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</si>
  <si>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</si>
  <si>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</si>
  <si>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</si>
  <si>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</si>
  <si>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</si>
  <si>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</si>
  <si>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</si>
  <si>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</si>
  <si>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</si>
  <si>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</si>
  <si>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</si>
  <si>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</si>
  <si>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</si>
  <si>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</si>
  <si>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</si>
  <si>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</si>
  <si>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</si>
  <si>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</si>
  <si>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</si>
  <si>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</si>
  <si>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</si>
  <si>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</si>
  <si>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</si>
  <si>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</si>
  <si>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</si>
  <si>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</si>
  <si>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</si>
  <si>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</si>
  <si>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</si>
  <si>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</si>
  <si>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</si>
  <si>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</si>
  <si>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</si>
  <si>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</si>
  <si>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</si>
  <si>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</si>
  <si>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</si>
  <si>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</si>
  <si>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</si>
  <si>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</si>
  <si>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</si>
  <si>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</si>
  <si>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</si>
  <si>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</si>
  <si>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</si>
  <si>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</si>
  <si>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</si>
  <si>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</si>
  <si>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</si>
  <si>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</si>
  <si>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</si>
  <si>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</si>
  <si>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</si>
  <si>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</si>
  <si>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</si>
  <si>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</si>
  <si>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</si>
  <si>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</si>
  <si>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</si>
  <si>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</si>
  <si>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</si>
  <si>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</si>
  <si>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</si>
  <si>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</si>
  <si>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</si>
  <si>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</si>
  <si>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</si>
  <si>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</si>
  <si>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</si>
  <si>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</si>
  <si>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</si>
  <si>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</si>
  <si>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</si>
  <si>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</si>
  <si>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</si>
  <si>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</si>
  <si>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</si>
  <si>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</si>
  <si>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</si>
  <si>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</si>
  <si>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</si>
  <si>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</si>
  <si>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</si>
  <si>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</si>
  <si>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</si>
  <si>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</si>
  <si>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</si>
  <si>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</si>
  <si>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</si>
  <si>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</si>
  <si>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</si>
  <si>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</si>
  <si>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</si>
  <si>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</si>
  <si>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</si>
  <si>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</si>
  <si>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</si>
  <si>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</si>
  <si>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</si>
  <si>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</si>
  <si>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</si>
  <si>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</si>
  <si>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</si>
  <si>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</si>
  <si>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</si>
  <si>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</si>
  <si>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</si>
  <si>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</si>
  <si>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</si>
  <si>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</si>
  <si>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</si>
  <si>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</si>
  <si>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</si>
  <si>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</si>
  <si>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</si>
  <si>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</si>
  <si>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</si>
  <si>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</si>
  <si>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</si>
  <si>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</si>
  <si>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</si>
  <si>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</si>
  <si>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</si>
  <si>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</si>
  <si>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</si>
  <si>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</si>
  <si>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</si>
  <si>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</si>
  <si>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</si>
  <si>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</si>
  <si>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</si>
  <si>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</si>
  <si>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</si>
  <si>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</si>
  <si>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</si>
  <si>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</si>
  <si>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</si>
  <si>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</si>
  <si>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</si>
  <si>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</si>
  <si>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</si>
  <si>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</si>
  <si>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</si>
  <si>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</si>
  <si>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</si>
  <si>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</si>
  <si>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</si>
  <si>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</si>
  <si>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</si>
  <si>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</si>
  <si>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</si>
  <si>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</si>
  <si>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</si>
  <si>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</si>
  <si>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</si>
  <si>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</si>
  <si>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</si>
  <si>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</si>
  <si>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</si>
  <si>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</si>
  <si>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</si>
  <si>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</si>
  <si>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</si>
  <si>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</si>
  <si>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</si>
  <si>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</si>
  <si>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</si>
  <si>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</si>
  <si>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</si>
  <si>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</si>
  <si>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</si>
  <si>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</si>
  <si>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</si>
  <si>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</si>
  <si>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</si>
  <si>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</si>
  <si>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</si>
  <si>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</si>
  <si>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</si>
  <si>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</si>
  <si>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</si>
  <si>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</si>
  <si>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</si>
  <si>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</si>
  <si>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</si>
  <si>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</si>
  <si>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</si>
  <si>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</si>
  <si>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</si>
  <si>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</si>
  <si>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</si>
  <si>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</si>
  <si>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</si>
  <si>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</si>
  <si>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</si>
  <si>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</si>
  <si>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</si>
  <si>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</si>
  <si>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</si>
  <si>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</si>
  <si>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</si>
  <si>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</si>
  <si>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</si>
  <si>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</si>
  <si>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</si>
  <si>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</si>
  <si>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</si>
  <si>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</si>
  <si>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</si>
  <si>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</si>
  <si>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</si>
  <si>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</si>
  <si>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</si>
  <si>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</si>
  <si>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</si>
  <si>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</si>
  <si>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</si>
  <si>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</si>
  <si>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</si>
  <si>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</si>
  <si>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</si>
  <si>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</si>
  <si>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</si>
  <si>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</si>
  <si>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</si>
  <si>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</si>
  <si>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</si>
  <si>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</si>
  <si>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</si>
  <si>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</si>
  <si>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</si>
  <si>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</si>
  <si>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</si>
  <si>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</si>
  <si>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</si>
  <si>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</si>
  <si>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</si>
  <si>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</si>
  <si>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</si>
  <si>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</si>
  <si>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</si>
  <si>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</si>
  <si>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</si>
  <si>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</si>
  <si>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</si>
  <si>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</si>
  <si>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</si>
  <si>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</si>
  <si>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</si>
  <si>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</si>
  <si>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</si>
  <si>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</si>
  <si>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</si>
  <si>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</si>
  <si>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</si>
  <si>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</si>
  <si>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</si>
  <si>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</si>
  <si>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</si>
  <si>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</si>
  <si>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</si>
  <si>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</si>
  <si>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</si>
  <si>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</si>
  <si>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</si>
  <si>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</si>
  <si>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</si>
  <si>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</si>
  <si>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</si>
  <si>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</si>
  <si>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</si>
  <si>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</si>
  <si>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</si>
  <si>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</si>
  <si>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</si>
  <si>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</si>
  <si>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</si>
  <si>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</si>
  <si>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</si>
  <si>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</si>
  <si>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</si>
  <si>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</si>
  <si>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</si>
  <si>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</si>
  <si>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</si>
  <si>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</si>
  <si>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</si>
  <si>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</si>
  <si>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</si>
  <si>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</si>
  <si>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</si>
  <si>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</si>
  <si>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</si>
  <si>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</si>
  <si>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</si>
  <si>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</si>
  <si>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</si>
  <si>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</si>
  <si>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</si>
  <si>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</si>
  <si>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</si>
  <si>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</si>
  <si>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</si>
  <si>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</si>
  <si>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</si>
  <si>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</si>
  <si>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</si>
  <si>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</si>
  <si>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</si>
  <si>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</si>
  <si>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</si>
  <si>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</si>
  <si>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</si>
  <si>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</si>
  <si>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</si>
  <si>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</si>
  <si>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</si>
  <si>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</si>
  <si>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</si>
  <si>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</si>
  <si>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</si>
  <si>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</si>
  <si>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</si>
  <si>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</si>
  <si>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</si>
  <si>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</si>
  <si>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</si>
  <si>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</si>
  <si>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</si>
  <si>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</si>
  <si>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</si>
  <si>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</si>
  <si>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</si>
  <si>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</si>
  <si>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</si>
  <si>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</si>
  <si>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</si>
  <si>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</si>
  <si>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</si>
  <si>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</si>
  <si>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</si>
  <si>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</si>
  <si>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</si>
  <si>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</si>
  <si>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</si>
  <si>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</si>
  <si>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</si>
  <si>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</si>
  <si>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</si>
  <si>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</si>
  <si>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</si>
  <si>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</si>
  <si>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</si>
  <si>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</si>
  <si>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</si>
  <si>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</si>
  <si>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</si>
  <si>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</si>
  <si>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</si>
  <si>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</si>
  <si>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</si>
  <si>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</si>
  <si>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</si>
  <si>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</si>
  <si>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</si>
  <si>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</si>
  <si>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</si>
  <si>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</si>
  <si>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</si>
  <si>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</si>
  <si>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</si>
  <si>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</si>
  <si>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</si>
  <si>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</si>
  <si>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</si>
  <si>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</si>
  <si>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</si>
  <si>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</si>
  <si>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</si>
  <si>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</si>
  <si>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</si>
  <si>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</si>
  <si>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</si>
  <si>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</si>
  <si>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</si>
  <si>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</si>
  <si>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</si>
  <si>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</si>
  <si>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</si>
  <si>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</si>
  <si>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</si>
  <si>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</si>
  <si>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</si>
  <si>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</si>
  <si>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</si>
  <si>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</si>
  <si>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</si>
  <si>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</si>
  <si>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</si>
  <si>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</si>
  <si>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</si>
  <si>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</si>
  <si>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</si>
  <si>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</si>
  <si>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</si>
  <si>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</si>
  <si>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</si>
  <si>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</si>
  <si>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</si>
  <si>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</si>
  <si>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</si>
  <si>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</si>
  <si>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</si>
  <si>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</si>
  <si>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</si>
  <si>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</si>
  <si>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</si>
  <si>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</si>
  <si>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</si>
  <si>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</si>
  <si>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</si>
  <si>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</si>
  <si>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</si>
  <si>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</si>
  <si>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</si>
  <si>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</si>
  <si>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</si>
  <si>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</si>
  <si>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</si>
  <si>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</si>
  <si>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</si>
  <si>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</si>
  <si>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</si>
  <si>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</si>
  <si>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</si>
  <si>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</si>
  <si>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</si>
  <si>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</si>
  <si>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</si>
  <si>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</si>
  <si>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</si>
  <si>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</si>
  <si>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</si>
  <si>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</si>
  <si>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</si>
  <si>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</si>
  <si>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</si>
  <si>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</si>
  <si>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</si>
  <si>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</si>
  <si>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</si>
  <si>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</si>
  <si>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</si>
  <si>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</si>
  <si>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</si>
  <si>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</si>
  <si>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</si>
  <si>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</si>
  <si>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</si>
  <si>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</si>
  <si>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</si>
  <si>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</si>
  <si>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</si>
  <si>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</si>
  <si>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</si>
  <si>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</si>
  <si>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</si>
  <si>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</si>
  <si>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</si>
  <si>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</si>
  <si>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</si>
  <si>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</si>
  <si>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</si>
  <si>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</si>
  <si>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</si>
  <si>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</si>
  <si>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</si>
  <si>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</si>
  <si>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</si>
  <si>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</si>
  <si>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</si>
  <si>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</si>
  <si>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</si>
  <si>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</si>
  <si>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</si>
  <si>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</si>
  <si>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</si>
  <si>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</si>
  <si>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</si>
  <si>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</si>
  <si>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</si>
  <si>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</si>
  <si>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</si>
  <si>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</si>
  <si>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</si>
  <si>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</si>
  <si>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</si>
  <si>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</si>
  <si>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</si>
  <si>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</si>
  <si>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</si>
  <si>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</si>
  <si>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</si>
  <si>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</si>
  <si>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</si>
  <si>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</si>
  <si>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</si>
  <si>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</si>
  <si>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</si>
  <si>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</si>
  <si>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</si>
  <si>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</si>
  <si>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</si>
  <si>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</si>
  <si>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</si>
  <si>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</si>
  <si>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</si>
  <si>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</si>
  <si>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</si>
  <si>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</si>
  <si>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</si>
  <si>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</si>
  <si>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</si>
  <si>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</si>
  <si>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</si>
  <si>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</si>
  <si>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</si>
  <si>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</si>
  <si>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</si>
  <si>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</si>
  <si>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</si>
  <si>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</si>
  <si>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</si>
  <si>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</si>
  <si>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</si>
  <si>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</si>
  <si>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</si>
  <si>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</si>
  <si>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</si>
  <si>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</si>
  <si>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</si>
  <si>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</si>
  <si>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</si>
  <si>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</si>
  <si>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</si>
  <si>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</si>
  <si>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</si>
  <si>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</si>
  <si>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</si>
  <si>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</si>
  <si>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</si>
  <si>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</si>
  <si>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</si>
  <si>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</si>
  <si>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</si>
  <si>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</si>
  <si>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</si>
  <si>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</si>
  <si>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</si>
  <si>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</si>
  <si>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</si>
  <si>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</si>
  <si>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</si>
  <si>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</si>
  <si>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</si>
  <si>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</si>
  <si>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</si>
  <si>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</si>
  <si>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</si>
  <si>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</si>
  <si>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</si>
  <si>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</si>
  <si>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</si>
  <si>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</si>
  <si>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</si>
  <si>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</si>
  <si>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</si>
  <si>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</si>
  <si>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</si>
  <si>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</si>
  <si>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</si>
  <si>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</si>
  <si>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</si>
  <si>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</si>
  <si>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</si>
  <si>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</si>
  <si>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</si>
  <si>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</si>
  <si>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</si>
  <si>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</si>
  <si>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</si>
  <si>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</si>
  <si>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</si>
  <si>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</si>
  <si>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</si>
  <si>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</si>
  <si>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</si>
  <si>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</si>
  <si>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</si>
  <si>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</si>
  <si>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</si>
  <si>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</si>
  <si>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</si>
  <si>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</si>
  <si>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</si>
  <si>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</si>
  <si>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</si>
  <si>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</si>
  <si>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</si>
  <si>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</si>
  <si>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</si>
  <si>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</si>
  <si>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</si>
  <si>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</si>
  <si>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</si>
  <si>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</si>
  <si>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</si>
  <si>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</si>
  <si>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</si>
  <si>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</si>
  <si>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</si>
  <si>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</si>
  <si>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</si>
  <si>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</si>
  <si>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</si>
  <si>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</si>
  <si>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</si>
  <si>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</si>
  <si>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</si>
  <si>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</si>
  <si>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</si>
  <si>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</si>
  <si>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</si>
  <si>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</si>
  <si>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</si>
  <si>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</si>
  <si>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</si>
  <si>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</si>
  <si>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</si>
  <si>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</si>
  <si>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</si>
  <si>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</si>
  <si>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</si>
  <si>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</si>
  <si>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</si>
  <si>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</si>
  <si>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</si>
  <si>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</si>
  <si>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</si>
  <si>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</si>
  <si>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</si>
  <si>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</si>
  <si>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</si>
  <si>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</si>
  <si>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</si>
  <si>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</si>
  <si>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</si>
  <si>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</si>
  <si>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</si>
  <si>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</si>
  <si>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</si>
  <si>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</si>
  <si>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</si>
  <si>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</si>
  <si>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</si>
  <si>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</si>
  <si>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</si>
  <si>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</si>
  <si>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</si>
  <si>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</si>
  <si>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</si>
  <si>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</si>
  <si>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</si>
  <si>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</si>
  <si>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</si>
  <si>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</si>
  <si>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</si>
  <si>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</si>
  <si>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</si>
  <si>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</si>
  <si>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</si>
  <si>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</si>
  <si>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</si>
  <si>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</si>
  <si>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</si>
  <si>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</si>
  <si>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</si>
  <si>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</si>
  <si>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</si>
  <si>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</si>
  <si>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</si>
  <si>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</si>
  <si>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</si>
  <si>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</si>
  <si>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</si>
  <si>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</si>
  <si>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</si>
  <si>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</si>
  <si>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</si>
  <si>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</si>
  <si>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</si>
  <si>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</si>
  <si>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</si>
  <si>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</si>
  <si>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</si>
  <si>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</si>
  <si>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</si>
  <si>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</si>
  <si>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</si>
  <si>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</si>
  <si>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</si>
  <si>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</si>
  <si>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</si>
  <si>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</si>
  <si>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</si>
  <si>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</si>
  <si>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</si>
  <si>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</si>
  <si>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</si>
  <si>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</si>
  <si>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</si>
  <si>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</si>
  <si>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</si>
  <si>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</si>
  <si>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</si>
  <si>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</si>
  <si>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</si>
  <si>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</si>
  <si>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</si>
  <si>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</si>
  <si>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</si>
  <si>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</si>
  <si>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</si>
  <si>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</si>
  <si>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</si>
  <si>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</si>
  <si>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</si>
  <si>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</si>
  <si>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</si>
  <si>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</si>
  <si>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</si>
  <si>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</si>
  <si>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</si>
  <si>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</si>
  <si>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</si>
  <si>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</si>
  <si>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</si>
  <si>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</si>
  <si>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</si>
  <si>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</si>
  <si>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</si>
  <si>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</si>
  <si>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</si>
  <si>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</si>
  <si>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</si>
  <si>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</si>
  <si>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</si>
  <si>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</si>
  <si>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</si>
  <si>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</si>
  <si>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</si>
  <si>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</si>
  <si>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</si>
  <si>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</si>
  <si>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</si>
  <si>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</si>
  <si>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</si>
  <si>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</si>
  <si>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</si>
  <si>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</si>
  <si>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</si>
  <si>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</si>
  <si>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</si>
  <si>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</si>
  <si>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</si>
  <si>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</si>
  <si>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</si>
  <si>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</si>
  <si>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</si>
  <si>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</si>
  <si>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</si>
  <si>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</si>
  <si>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</si>
  <si>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</si>
  <si>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</si>
  <si>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</si>
  <si>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</si>
  <si>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</si>
  <si>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</si>
  <si>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</si>
  <si>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</si>
  <si>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</si>
  <si>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</si>
  <si>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</si>
  <si>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</si>
  <si>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</si>
  <si>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</si>
  <si>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</si>
  <si>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</si>
  <si>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</si>
  <si>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</si>
  <si>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</si>
  <si>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</si>
  <si>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</si>
  <si>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</si>
  <si>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</si>
  <si>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</si>
  <si>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</si>
  <si>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</si>
  <si>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</si>
  <si>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</si>
  <si>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</si>
  <si>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</si>
  <si>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</si>
  <si>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</si>
  <si>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</si>
  <si>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</si>
  <si>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</si>
  <si>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</si>
  <si>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</si>
  <si>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</si>
  <si>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</si>
  <si>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</si>
  <si>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</si>
  <si>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</si>
  <si>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</si>
  <si>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</si>
  <si>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</si>
  <si>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</si>
  <si>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</si>
  <si>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</si>
  <si>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</si>
  <si>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</si>
  <si>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</si>
  <si>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</si>
  <si>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</si>
  <si>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</si>
  <si>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</si>
  <si>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</si>
  <si>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</si>
  <si>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</si>
  <si>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</si>
  <si>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</si>
  <si>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</si>
  <si>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</si>
  <si>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</si>
  <si>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</si>
  <si>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</si>
  <si>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</si>
  <si>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</si>
  <si>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</si>
  <si>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</si>
  <si>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</si>
  <si>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</si>
  <si>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</si>
  <si>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</si>
  <si>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</si>
  <si>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</si>
  <si>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</si>
  <si>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</si>
  <si>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</si>
  <si>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</si>
  <si>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</si>
  <si>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</si>
  <si>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</si>
  <si>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</si>
  <si>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</si>
  <si>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</si>
  <si>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</si>
  <si>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</si>
  <si>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</si>
  <si>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</si>
  <si>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</si>
  <si>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</si>
  <si>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</si>
  <si>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</si>
  <si>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</si>
  <si>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</si>
  <si>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</si>
  <si>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</si>
  <si>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</si>
  <si>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</si>
  <si>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</si>
  <si>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</si>
  <si>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</si>
  <si>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</si>
  <si>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</si>
  <si>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</si>
  <si>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</si>
  <si>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</si>
  <si>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</si>
  <si>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</si>
  <si>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</si>
  <si>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</si>
  <si>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</si>
  <si>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</si>
  <si>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</si>
  <si>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</si>
  <si>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</si>
  <si>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</si>
  <si>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</si>
  <si>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</si>
  <si>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</si>
  <si>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</si>
  <si>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</si>
  <si>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</si>
  <si>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</si>
  <si>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</si>
  <si>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</si>
  <si>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</si>
  <si>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</si>
  <si>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</si>
  <si>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</si>
  <si>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</si>
  <si>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</si>
  <si>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</si>
  <si>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</si>
  <si>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</si>
  <si>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</si>
  <si>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</si>
  <si>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</si>
  <si>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</si>
  <si>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</si>
  <si>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</si>
  <si>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</si>
  <si>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</si>
  <si>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</si>
  <si>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</si>
  <si>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</si>
  <si>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</si>
  <si>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</si>
  <si>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</si>
  <si>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</si>
  <si>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</si>
  <si>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</si>
  <si>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</si>
  <si>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</si>
  <si>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</si>
  <si>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</si>
  <si>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</si>
  <si>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</si>
  <si>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</si>
  <si>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</si>
  <si>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</si>
  <si>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</si>
  <si>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</si>
  <si>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</si>
  <si>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</si>
  <si>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</si>
  <si>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</si>
  <si>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</si>
  <si>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</si>
  <si>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</si>
  <si>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</si>
  <si>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</si>
  <si>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</si>
  <si>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</si>
  <si>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</si>
  <si>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</si>
  <si>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</si>
  <si>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</si>
  <si>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</si>
  <si>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</si>
  <si>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</si>
  <si>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</si>
  <si>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</si>
  <si>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</si>
  <si>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</si>
  <si>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</si>
  <si>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</si>
  <si>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</si>
  <si>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</si>
  <si>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</si>
  <si>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</si>
  <si>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</si>
  <si>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</si>
  <si>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</si>
  <si>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</si>
  <si>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</si>
  <si>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</si>
  <si>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</si>
  <si>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</si>
  <si>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</si>
  <si>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</si>
  <si>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</si>
  <si>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</si>
  <si>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</si>
  <si>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</si>
  <si>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</si>
  <si>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</si>
  <si>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</si>
  <si>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</si>
  <si>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</si>
  <si>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</si>
  <si>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</si>
  <si>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</si>
  <si>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</si>
  <si>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</si>
  <si>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</si>
  <si>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</si>
  <si>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</si>
  <si>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</si>
  <si>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</si>
  <si>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</si>
  <si>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</si>
  <si>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</si>
  <si>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</si>
  <si>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</si>
  <si>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</si>
  <si>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</si>
  <si>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</si>
  <si>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</si>
  <si>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</si>
  <si>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</si>
  <si>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</si>
  <si>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</si>
  <si>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</si>
  <si>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</si>
  <si>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</si>
  <si>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</si>
  <si>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</si>
  <si>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</si>
  <si>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</si>
  <si>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</si>
  <si>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</si>
  <si>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</si>
  <si>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</si>
  <si>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</si>
  <si>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</si>
  <si>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</si>
  <si>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</si>
  <si>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</si>
  <si>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</si>
  <si>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</si>
  <si>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</si>
  <si>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</si>
  <si>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</si>
  <si>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</si>
  <si>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</si>
  <si>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</si>
  <si>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</si>
  <si>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</si>
  <si>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</si>
  <si>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</si>
  <si>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</si>
  <si>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</si>
  <si>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</si>
  <si>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</si>
  <si>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</si>
  <si>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</si>
  <si>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</si>
  <si>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</si>
  <si>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</si>
  <si>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</si>
  <si>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</si>
  <si>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</si>
  <si>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</si>
  <si>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</si>
  <si>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</si>
  <si>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</si>
  <si>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</si>
  <si>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</si>
  <si>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</si>
  <si>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</si>
  <si>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</si>
  <si>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</si>
  <si>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</si>
  <si>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</si>
  <si>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</si>
  <si>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</si>
  <si>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</si>
  <si>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</si>
  <si>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</si>
  <si>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</si>
  <si>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</si>
  <si>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</si>
  <si>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</si>
  <si>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</si>
  <si>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</si>
  <si>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</si>
  <si>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</si>
  <si>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</si>
  <si>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</si>
  <si>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</si>
  <si>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</si>
  <si>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</si>
  <si>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</si>
  <si>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</si>
  <si>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</si>
  <si>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</si>
  <si>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</si>
  <si>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</si>
  <si>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</si>
  <si>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</si>
  <si>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</si>
  <si>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</si>
  <si>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</si>
  <si>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</si>
  <si>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</si>
  <si>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</si>
  <si>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</si>
  <si>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</si>
  <si>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</si>
  <si>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</si>
  <si>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</si>
  <si>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</si>
  <si>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</si>
  <si>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</si>
  <si>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</si>
  <si>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</si>
  <si>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</si>
  <si>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</si>
  <si>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</si>
  <si>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</si>
  <si>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</si>
  <si>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</si>
  <si>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</si>
  <si>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</si>
  <si>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</si>
  <si>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</si>
  <si>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</si>
  <si>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</si>
  <si>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</si>
  <si>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</si>
  <si>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</si>
  <si>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</si>
  <si>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</si>
  <si>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</si>
  <si>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</si>
  <si>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</si>
  <si>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</si>
  <si>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</si>
  <si>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</si>
  <si>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</si>
  <si>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</si>
  <si>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</si>
  <si>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</si>
  <si>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</si>
  <si>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</si>
  <si>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</si>
  <si>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</si>
  <si>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</si>
  <si>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</si>
  <si>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</si>
  <si>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</si>
  <si>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</si>
  <si>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</si>
  <si>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</si>
  <si>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</si>
  <si>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</si>
  <si>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</si>
  <si>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</si>
  <si>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</si>
  <si>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</si>
  <si>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</si>
  <si>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</si>
  <si>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</si>
  <si>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</si>
  <si>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</si>
  <si>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</si>
  <si>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</si>
  <si>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</si>
  <si>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</si>
  <si>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</si>
  <si>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</si>
  <si>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</si>
  <si>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</si>
  <si>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</si>
  <si>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</si>
  <si>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</si>
  <si>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</si>
  <si>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</si>
  <si>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</si>
  <si>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</si>
  <si>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</si>
  <si>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</si>
  <si>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</si>
  <si>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</si>
  <si>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</si>
  <si>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</si>
  <si>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</si>
  <si>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</si>
  <si>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</si>
  <si>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</si>
  <si>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</si>
  <si>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</si>
  <si>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</si>
  <si>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</si>
  <si>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</si>
  <si>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</si>
  <si>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</si>
  <si>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</si>
  <si>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</si>
  <si>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</si>
  <si>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</si>
  <si>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</si>
  <si>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</si>
  <si>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</si>
  <si>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</si>
  <si>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</si>
  <si>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</si>
  <si>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</si>
  <si>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</si>
  <si>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</si>
  <si>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</si>
  <si>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</si>
  <si>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</si>
  <si>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</si>
  <si>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</si>
  <si>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</si>
  <si>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</si>
  <si>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</si>
  <si>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</si>
  <si>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</si>
  <si>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</si>
  <si>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</si>
  <si>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</si>
  <si>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</si>
  <si>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</si>
  <si>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</si>
  <si>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</si>
  <si>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</si>
  <si>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</si>
  <si>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</si>
  <si>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</si>
  <si>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</si>
  <si>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</si>
  <si>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</si>
  <si>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</si>
  <si>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</si>
  <si>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</si>
  <si>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</si>
  <si>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</si>
  <si>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</si>
  <si>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</si>
  <si>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</si>
  <si>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</si>
  <si>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</si>
  <si>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</si>
  <si>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</si>
  <si>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</si>
  <si>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</si>
  <si>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</si>
  <si>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</si>
  <si>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</si>
  <si>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</si>
  <si>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</si>
  <si>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</si>
  <si>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</si>
  <si>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</si>
  <si>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</si>
  <si>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</si>
  <si>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</si>
  <si>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</si>
  <si>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</si>
  <si>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</si>
  <si>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</si>
  <si>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</si>
  <si>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</si>
  <si>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</si>
  <si>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</si>
  <si>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</si>
  <si>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</si>
  <si>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</si>
  <si>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</si>
  <si>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</si>
  <si>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</si>
  <si>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</si>
  <si>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</si>
  <si>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</si>
  <si>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</si>
  <si>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</si>
  <si>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</si>
  <si>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</si>
  <si>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</si>
  <si>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</si>
  <si>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</si>
  <si>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</si>
  <si>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</si>
  <si>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</si>
  <si>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</si>
  <si>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</si>
  <si>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</si>
  <si>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</si>
  <si>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</si>
  <si>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</si>
  <si>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</si>
  <si>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</si>
  <si>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</si>
  <si>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</si>
  <si>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</si>
  <si>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</si>
  <si>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</si>
  <si>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</si>
  <si>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</si>
  <si>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</si>
  <si>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</si>
  <si>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</si>
  <si>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</si>
  <si>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</si>
  <si>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</si>
  <si>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</si>
  <si>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</si>
  <si>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</si>
  <si>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</si>
  <si>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</si>
  <si>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</si>
  <si>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</si>
  <si>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</si>
  <si>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</si>
  <si>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</si>
  <si>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</si>
  <si>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</si>
  <si>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</si>
  <si>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</si>
  <si>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</si>
  <si>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</si>
  <si>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</si>
  <si>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</si>
  <si>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</si>
  <si>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</si>
  <si>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</si>
  <si>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</si>
  <si>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</si>
  <si>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</si>
  <si>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</si>
  <si>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</si>
  <si>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</si>
  <si>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</si>
  <si>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</si>
  <si>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</si>
  <si>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</si>
  <si>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</si>
  <si>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</si>
  <si>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</si>
  <si>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</si>
  <si>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</si>
  <si>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</si>
  <si>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</si>
  <si>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</si>
  <si>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</si>
  <si>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</si>
  <si>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</si>
  <si>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</si>
  <si>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</si>
  <si>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</si>
  <si>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</si>
  <si>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</si>
  <si>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</si>
  <si>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</si>
  <si>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</si>
  <si>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</si>
  <si>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</si>
  <si>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</si>
  <si>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</si>
  <si>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</si>
  <si>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</si>
  <si>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</si>
  <si>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</si>
  <si>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</si>
  <si>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</si>
  <si>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</si>
  <si>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</si>
  <si>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</si>
  <si>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</si>
  <si>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</si>
  <si>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</si>
  <si>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</si>
  <si>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</si>
  <si>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</si>
  <si>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</si>
  <si>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</si>
  <si>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</si>
  <si>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</si>
  <si>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</si>
  <si>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</si>
  <si>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</si>
  <si>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</si>
  <si>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</si>
  <si>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</si>
  <si>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</si>
  <si>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</si>
  <si>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</si>
  <si>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</si>
  <si>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</si>
  <si>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</si>
  <si>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</si>
  <si>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</si>
  <si>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</si>
  <si>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</si>
  <si>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</si>
  <si>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</si>
  <si>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</si>
  <si>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</si>
  <si>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</si>
  <si>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</si>
  <si>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</si>
  <si>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</si>
  <si>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</si>
  <si>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</si>
  <si>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</si>
  <si>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</si>
  <si>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</si>
  <si>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</si>
  <si>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</si>
  <si>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</si>
  <si>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</si>
  <si>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</si>
  <si>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</si>
  <si>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</si>
  <si>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</si>
  <si>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</si>
  <si>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</si>
  <si>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</si>
  <si>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</si>
  <si>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</si>
  <si>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</si>
  <si>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</si>
  <si>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</si>
  <si>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</si>
  <si>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</si>
  <si>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</si>
  <si>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</si>
  <si>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</si>
  <si>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</si>
  <si>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</si>
  <si>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</si>
  <si>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</si>
  <si>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</si>
  <si>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</si>
  <si>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</si>
  <si>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</si>
  <si>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</si>
  <si>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</si>
  <si>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</si>
  <si>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</si>
  <si>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</si>
  <si>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</si>
  <si>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</si>
  <si>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</si>
  <si>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</si>
  <si>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</si>
  <si>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</si>
  <si>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</si>
  <si>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</si>
  <si>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</si>
  <si>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</si>
  <si>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</si>
  <si>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</si>
  <si>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</si>
  <si>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</si>
  <si>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</si>
  <si>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</si>
  <si>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</si>
  <si>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</si>
  <si>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</si>
  <si>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</si>
  <si>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</si>
  <si>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</si>
  <si>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</si>
  <si>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</si>
  <si>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</si>
  <si>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</si>
  <si>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</si>
  <si>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</si>
  <si>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</si>
  <si>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</si>
  <si>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</si>
  <si>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</si>
  <si>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</si>
  <si>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</si>
  <si>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</si>
  <si>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</si>
  <si>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</si>
  <si>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</si>
  <si>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</si>
  <si>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</si>
  <si>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</si>
  <si>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</si>
  <si>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</si>
  <si>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</si>
  <si>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</si>
  <si>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</si>
  <si>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</si>
  <si>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</si>
  <si>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</si>
  <si>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</si>
  <si>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</si>
  <si>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</si>
  <si>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</si>
  <si>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</si>
  <si>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</si>
  <si>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</si>
  <si>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</si>
  <si>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</si>
  <si>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</si>
  <si>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</si>
  <si>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</si>
  <si>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</si>
  <si>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</si>
  <si>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</si>
  <si>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</si>
  <si>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</si>
  <si>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</si>
  <si>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</si>
  <si>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</si>
  <si>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</si>
  <si>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</si>
  <si>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</si>
  <si>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</si>
  <si>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</si>
  <si>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</si>
  <si>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</si>
  <si>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</si>
  <si>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</si>
  <si>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</si>
  <si>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</si>
  <si>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</si>
  <si>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</si>
  <si>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</si>
  <si>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</si>
  <si>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</si>
  <si>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</si>
  <si>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</si>
  <si>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</si>
  <si>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</si>
  <si>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</si>
  <si>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</si>
  <si>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</si>
  <si>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</si>
  <si>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</si>
  <si>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</si>
  <si>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</si>
  <si>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</si>
  <si>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</si>
  <si>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</si>
  <si>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</si>
  <si>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</si>
  <si>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</si>
  <si>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</si>
  <si>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</si>
  <si>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</si>
  <si>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</si>
  <si>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</si>
  <si>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</si>
  <si>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</si>
  <si>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</si>
  <si>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</si>
  <si>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</si>
  <si>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</si>
  <si>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</si>
  <si>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</si>
  <si>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</si>
  <si>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</si>
  <si>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</si>
  <si>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</si>
  <si>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</si>
  <si>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</si>
  <si>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</si>
  <si>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</si>
  <si>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</si>
  <si>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</si>
  <si>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</si>
  <si>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</si>
  <si>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</si>
  <si>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</si>
  <si>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</si>
  <si>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</si>
  <si>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</si>
  <si>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</si>
  <si>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</si>
  <si>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</si>
  <si>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</si>
  <si>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</si>
  <si>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</si>
  <si>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</si>
  <si>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</si>
  <si>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</si>
  <si>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</si>
  <si>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</si>
  <si>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</si>
  <si>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</si>
  <si>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</si>
  <si>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</si>
  <si>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</si>
  <si>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</si>
  <si>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</si>
  <si>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</si>
  <si>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</si>
  <si>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</si>
  <si>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</si>
  <si>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</si>
  <si>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</si>
  <si>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</si>
  <si>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</si>
  <si>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</si>
  <si>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</si>
  <si>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</si>
  <si>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</si>
  <si>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</si>
  <si>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</si>
  <si>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</si>
  <si>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</si>
  <si>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</si>
  <si>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</si>
  <si>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</si>
  <si>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</si>
  <si>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</si>
  <si>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</si>
  <si>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</si>
  <si>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</si>
  <si>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</si>
  <si>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</si>
  <si>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</si>
  <si>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</si>
  <si>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</si>
  <si>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</si>
  <si>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</si>
  <si>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</si>
  <si>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</si>
  <si>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</si>
  <si>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</si>
  <si>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</si>
  <si>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</si>
  <si>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</si>
  <si>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</si>
  <si>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</si>
  <si>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</si>
  <si>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</si>
  <si>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</si>
  <si>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</si>
  <si>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</si>
  <si>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</si>
  <si>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</si>
  <si>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</si>
  <si>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</si>
  <si>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</si>
  <si>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</si>
  <si>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</si>
  <si>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</si>
  <si>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</si>
  <si>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</si>
  <si>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</si>
  <si>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</si>
  <si>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</si>
  <si>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</si>
  <si>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</si>
  <si>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</si>
  <si>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</si>
  <si>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</si>
  <si>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</si>
  <si>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</si>
  <si>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</si>
  <si>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</si>
  <si>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</si>
  <si>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</si>
  <si>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</si>
  <si>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</si>
  <si>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</si>
  <si>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</si>
  <si>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</si>
  <si>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</si>
  <si>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</si>
  <si>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</si>
  <si>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</si>
  <si>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</si>
  <si>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</si>
  <si>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</si>
  <si>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</si>
  <si>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</si>
  <si>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</si>
  <si>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</si>
  <si>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</si>
  <si>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</si>
  <si>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</si>
  <si>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</si>
  <si>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</si>
  <si>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</si>
  <si>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</si>
  <si>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</si>
  <si>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</si>
  <si>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</si>
  <si>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</si>
  <si>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</si>
  <si>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</si>
  <si>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</si>
  <si>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</si>
  <si>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</si>
  <si>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</si>
  <si>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</si>
  <si>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</si>
  <si>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</si>
  <si>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</si>
  <si>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</si>
  <si>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</si>
  <si>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</si>
  <si>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</si>
  <si>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</si>
  <si>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</si>
  <si>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</si>
  <si>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</si>
  <si>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</si>
  <si>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</si>
  <si>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</si>
  <si>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</si>
  <si>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</si>
  <si>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</si>
  <si>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</si>
  <si>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</si>
  <si>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</si>
  <si>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</si>
  <si>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</si>
  <si>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</si>
  <si>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</si>
  <si>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</si>
  <si>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</si>
  <si>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</si>
  <si>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</si>
  <si>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</si>
  <si>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</si>
  <si>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</si>
  <si>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</si>
  <si>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</si>
  <si>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</si>
  <si>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</si>
  <si>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</si>
  <si>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</si>
  <si>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</si>
  <si>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</si>
  <si>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</si>
  <si>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</si>
  <si>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</si>
  <si>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</si>
  <si>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</si>
  <si>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</si>
  <si>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</si>
  <si>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</si>
  <si>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</si>
  <si>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</si>
  <si>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</si>
  <si>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</si>
  <si>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</si>
  <si>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</si>
  <si>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</si>
  <si>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</si>
  <si>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</si>
  <si>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</si>
  <si>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</si>
  <si>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</si>
  <si>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</si>
  <si>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</si>
  <si>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</si>
  <si>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</si>
  <si>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</si>
  <si>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</si>
  <si>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</si>
  <si>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</si>
  <si>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</si>
  <si>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</si>
  <si>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</si>
  <si>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</si>
  <si>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</si>
  <si>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</si>
  <si>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</si>
  <si>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</si>
  <si>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</si>
  <si>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</si>
  <si>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</si>
  <si>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</si>
  <si>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</si>
  <si>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</si>
  <si>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</si>
  <si>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</si>
  <si>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</si>
  <si>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</si>
  <si>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</si>
  <si>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</si>
  <si>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</si>
  <si>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</si>
  <si>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</si>
  <si>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</si>
  <si>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</si>
  <si>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</si>
  <si>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</si>
  <si>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</si>
  <si>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</si>
  <si>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</si>
  <si>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</si>
  <si>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</si>
  <si>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</si>
  <si>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</si>
  <si>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</si>
  <si>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</si>
  <si>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</si>
  <si>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</si>
  <si>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</si>
  <si>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</si>
  <si>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</si>
  <si>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</si>
  <si>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</si>
  <si>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</si>
  <si>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</si>
  <si>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</si>
  <si>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</si>
  <si>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</si>
  <si>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</si>
  <si>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</si>
  <si>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</si>
  <si>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</si>
  <si>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</si>
  <si>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</si>
  <si>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</si>
  <si>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</si>
  <si>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</si>
  <si>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</si>
  <si>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</si>
  <si>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</si>
  <si>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</si>
  <si>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</si>
  <si>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</si>
  <si>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</si>
  <si>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</si>
  <si>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</si>
  <si>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</si>
  <si>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</si>
  <si>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</si>
  <si>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</si>
  <si>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</si>
  <si>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</si>
  <si>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</si>
  <si>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</si>
  <si>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</si>
  <si>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</si>
  <si>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</si>
  <si>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</si>
  <si>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</si>
  <si>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</si>
  <si>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</si>
  <si>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</si>
  <si>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</si>
  <si>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</si>
  <si>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</si>
  <si>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</si>
  <si>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</si>
  <si>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</si>
  <si>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</si>
  <si>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</si>
  <si>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</si>
  <si>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</si>
  <si>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</si>
  <si>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</si>
  <si>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</si>
  <si>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</si>
  <si>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</si>
  <si>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</si>
  <si>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</si>
  <si>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</si>
  <si>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</si>
  <si>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</si>
  <si>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</si>
  <si>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</si>
  <si>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</si>
  <si>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</si>
  <si>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</si>
  <si>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</si>
  <si>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</si>
  <si>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</si>
  <si>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</si>
  <si>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</si>
  <si>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</si>
  <si>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</si>
  <si>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</si>
  <si>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</si>
  <si>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</si>
  <si>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</si>
  <si>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</si>
  <si>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</si>
  <si>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</si>
  <si>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</si>
  <si>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</si>
  <si>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</si>
  <si>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</si>
  <si>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</si>
  <si>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</si>
  <si>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</si>
  <si>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</si>
  <si>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</si>
  <si>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</si>
  <si>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</si>
  <si>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</si>
  <si>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</si>
  <si>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</si>
  <si>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</si>
  <si>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</si>
  <si>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</si>
  <si>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</si>
  <si>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</si>
  <si>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</si>
  <si>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</si>
  <si>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</si>
  <si>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</si>
  <si>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</si>
  <si>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</si>
  <si>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</si>
  <si>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</si>
  <si>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</si>
  <si>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</si>
  <si>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</si>
  <si>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</si>
  <si>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</si>
  <si>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</si>
  <si>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</si>
  <si>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</si>
  <si>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</si>
  <si>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</si>
  <si>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</si>
  <si>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</si>
  <si>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</si>
  <si>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</si>
  <si>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</si>
  <si>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</si>
  <si>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</si>
  <si>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</si>
  <si>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</si>
  <si>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</si>
  <si>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</si>
  <si>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</si>
  <si>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</si>
  <si>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</si>
  <si>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</si>
  <si>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</si>
  <si>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</si>
  <si>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</si>
  <si>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</si>
  <si>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</si>
  <si>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</si>
  <si>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</si>
  <si>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</si>
  <si>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</si>
  <si>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</si>
  <si>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</si>
  <si>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</si>
  <si>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</si>
  <si>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</si>
  <si>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</si>
  <si>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</si>
  <si>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</si>
  <si>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</si>
  <si>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</si>
  <si>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</si>
  <si>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</si>
  <si>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</si>
  <si>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</si>
  <si>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</si>
  <si>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</si>
  <si>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</si>
  <si>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</si>
  <si>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</si>
  <si>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</si>
  <si>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</si>
  <si>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</si>
  <si>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</si>
  <si>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</si>
  <si>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</si>
  <si>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</si>
  <si>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</si>
  <si>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</si>
  <si>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</si>
  <si>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</si>
  <si>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</si>
  <si>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</si>
  <si>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</si>
  <si>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</si>
  <si>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</si>
  <si>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</si>
  <si>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</si>
  <si>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</si>
  <si>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</si>
  <si>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</si>
  <si>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</si>
  <si>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</si>
  <si>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</si>
  <si>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</si>
  <si>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</si>
  <si>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</si>
  <si>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</si>
  <si>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</si>
  <si>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</si>
  <si>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</si>
  <si>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</si>
  <si>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</si>
  <si>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</si>
  <si>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</si>
  <si>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</si>
  <si>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</si>
  <si>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</si>
  <si>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</si>
  <si>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</si>
  <si>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</si>
  <si>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</si>
  <si>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</si>
  <si>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</si>
  <si>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</si>
  <si>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</si>
  <si>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</si>
  <si>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</si>
  <si>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</si>
  <si>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</si>
  <si>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</si>
  <si>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</si>
  <si>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</si>
  <si>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</si>
  <si>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</si>
  <si>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</si>
  <si>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</si>
  <si>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</si>
  <si>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</si>
  <si>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</si>
  <si>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</si>
  <si>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</si>
  <si>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</si>
  <si>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</si>
  <si>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</si>
  <si>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</si>
  <si>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</si>
  <si>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</si>
  <si>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</si>
  <si>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</si>
  <si>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</si>
  <si>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</si>
  <si>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</si>
  <si>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</si>
  <si>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</si>
  <si>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</si>
  <si>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</si>
  <si>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</si>
  <si>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</si>
  <si>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</si>
  <si>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</si>
  <si>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</si>
  <si>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</si>
  <si>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</si>
  <si>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</si>
  <si>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</si>
  <si>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</si>
  <si>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</si>
  <si>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</si>
  <si>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</si>
  <si>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</si>
  <si>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</si>
  <si>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</si>
  <si>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</si>
  <si>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</si>
  <si>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</si>
  <si>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</si>
  <si>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</si>
  <si>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</si>
  <si>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</si>
  <si>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</si>
  <si>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</si>
  <si>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</si>
  <si>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</si>
  <si>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</si>
  <si>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</si>
  <si>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</si>
  <si>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</si>
  <si>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</si>
  <si>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</si>
  <si>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</si>
  <si>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</si>
  <si>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</si>
  <si>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</si>
  <si>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</si>
  <si>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</si>
  <si>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</si>
  <si>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</si>
  <si>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</si>
  <si>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</si>
  <si>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</si>
  <si>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</si>
  <si>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</si>
  <si>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</si>
  <si>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</si>
  <si>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</si>
  <si>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</si>
  <si>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</si>
  <si>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</si>
  <si>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</si>
  <si>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</si>
  <si>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</si>
  <si>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</si>
  <si>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</si>
  <si>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</si>
  <si>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</si>
  <si>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</si>
  <si>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</si>
  <si>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</si>
  <si>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</si>
  <si>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</si>
  <si>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</si>
  <si>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</si>
  <si>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</si>
  <si>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</si>
  <si>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</si>
  <si>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</si>
  <si>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</si>
  <si>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</si>
  <si>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</si>
  <si>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</si>
  <si>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</si>
  <si>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</si>
  <si>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</si>
  <si>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</si>
  <si>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</si>
  <si>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</si>
  <si>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</si>
  <si>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</si>
  <si>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</si>
  <si>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</si>
  <si>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</si>
  <si>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</si>
  <si>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</si>
  <si>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</si>
  <si>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</si>
  <si>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</si>
  <si>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</si>
  <si>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</si>
  <si>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</si>
  <si>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</si>
  <si>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</si>
  <si>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</si>
  <si>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</si>
  <si>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</si>
  <si>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</si>
  <si>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</si>
  <si>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</si>
  <si>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</si>
  <si>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</si>
  <si>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</si>
  <si>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</si>
  <si>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</si>
  <si>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</si>
  <si>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</si>
  <si>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</si>
  <si>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</si>
  <si>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</si>
  <si>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</si>
  <si>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</si>
  <si>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</si>
  <si>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</si>
  <si>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</si>
  <si>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</si>
  <si>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</si>
  <si>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</si>
  <si>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</si>
  <si>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</si>
  <si>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</si>
  <si>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</si>
  <si>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</si>
  <si>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</si>
  <si>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</si>
  <si>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</si>
  <si>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</si>
  <si>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</si>
  <si>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</si>
  <si>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</si>
  <si>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</si>
  <si>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</si>
  <si>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</si>
  <si>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</si>
  <si>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</si>
  <si>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</si>
  <si>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</si>
  <si>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</si>
  <si>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</si>
  <si>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</si>
  <si>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</si>
  <si>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</si>
  <si>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</si>
  <si>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</si>
  <si>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</si>
  <si>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</si>
  <si>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</si>
  <si>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</si>
  <si>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</si>
  <si>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</si>
  <si>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</si>
  <si>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</si>
  <si>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</si>
  <si>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</si>
  <si>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</si>
  <si>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</si>
  <si>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</si>
  <si>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</si>
  <si>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</si>
  <si>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</si>
  <si>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</si>
  <si>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</si>
  <si>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</si>
  <si>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</si>
  <si>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</si>
  <si>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</si>
  <si>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</si>
  <si>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</si>
  <si>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</si>
  <si>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</si>
  <si>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</si>
  <si>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</si>
  <si>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</si>
  <si>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</si>
  <si>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</si>
  <si>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</si>
  <si>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</si>
  <si>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</si>
  <si>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</si>
  <si>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</si>
  <si>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</si>
  <si>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</si>
  <si>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</si>
  <si>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</si>
  <si>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</si>
  <si>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</si>
  <si>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</si>
  <si>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</si>
  <si>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</si>
  <si>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</si>
  <si>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</si>
  <si>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</si>
  <si>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</si>
  <si>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</si>
  <si>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</si>
  <si>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</si>
  <si>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</si>
  <si>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</si>
  <si>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</si>
  <si>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</si>
  <si>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</si>
  <si>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</si>
  <si>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</si>
  <si>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</si>
  <si>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</si>
  <si>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</si>
  <si>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</si>
  <si>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</si>
  <si>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</si>
  <si>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</si>
  <si>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</si>
  <si>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</si>
  <si>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</si>
  <si>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</si>
  <si>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</si>
  <si>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</si>
  <si>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</si>
  <si>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</si>
  <si>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</si>
  <si>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</si>
  <si>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</si>
  <si>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</si>
  <si>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</si>
  <si>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</si>
  <si>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</si>
  <si>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</si>
  <si>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</si>
  <si>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</si>
  <si>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</si>
  <si>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</si>
  <si>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</si>
  <si>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</si>
  <si>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</si>
  <si>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</si>
  <si>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</si>
  <si>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</si>
  <si>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</si>
  <si>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</si>
  <si>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</si>
  <si>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</si>
  <si>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</si>
  <si>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</si>
  <si>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</si>
  <si>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</si>
  <si>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</si>
  <si>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</si>
  <si>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</si>
  <si>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</si>
  <si>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</si>
  <si>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</si>
  <si>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</si>
  <si>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</si>
  <si>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</si>
  <si>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</si>
  <si>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</si>
  <si>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</si>
  <si>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</si>
  <si>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</si>
  <si>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</si>
  <si>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</si>
  <si>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</si>
  <si>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</si>
  <si>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</si>
  <si>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</si>
  <si>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</si>
  <si>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</si>
  <si>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</si>
  <si>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</si>
  <si>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</si>
  <si>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</si>
  <si>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</si>
  <si>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</si>
  <si>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</si>
  <si>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</si>
  <si>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</si>
  <si>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</si>
  <si>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</si>
  <si>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</si>
  <si>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</si>
  <si>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</si>
  <si>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</si>
  <si>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</si>
  <si>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</si>
  <si>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</si>
  <si>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</si>
  <si>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</si>
  <si>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</si>
  <si>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</si>
  <si>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</si>
  <si>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</si>
  <si>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</si>
  <si>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</si>
  <si>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</si>
  <si>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</si>
  <si>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</si>
  <si>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</si>
  <si>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</si>
  <si>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</si>
  <si>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</si>
  <si>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</si>
  <si>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</si>
  <si>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</si>
  <si>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</si>
  <si>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</si>
  <si>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</si>
  <si>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</si>
  <si>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</si>
  <si>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</si>
  <si>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</si>
  <si>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</si>
  <si>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</si>
  <si>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</si>
  <si>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</si>
  <si>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</si>
  <si>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</si>
  <si>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</si>
  <si>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</si>
  <si>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</si>
  <si>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</si>
  <si>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</si>
  <si>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</si>
  <si>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</si>
  <si>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</si>
  <si>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</si>
  <si>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</si>
  <si>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</si>
  <si>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</si>
  <si>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</si>
  <si>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</si>
  <si>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</si>
  <si>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</si>
  <si>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</si>
  <si>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</si>
  <si>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</si>
  <si>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</si>
  <si>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</si>
  <si>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</si>
  <si>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</si>
  <si>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</si>
  <si>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</si>
  <si>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</si>
  <si>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</si>
  <si>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</si>
  <si>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</si>
  <si>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</si>
  <si>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</si>
  <si>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</si>
  <si>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</si>
  <si>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</si>
  <si>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</si>
  <si>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</si>
  <si>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</si>
  <si>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</si>
  <si>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</si>
  <si>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</si>
  <si>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</si>
  <si>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</si>
  <si>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</si>
  <si>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</si>
  <si>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</si>
  <si>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</si>
  <si>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</si>
  <si>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</si>
  <si>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</si>
  <si>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</si>
  <si>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</si>
  <si>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</si>
  <si>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</si>
  <si>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</si>
  <si>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</si>
  <si>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</si>
  <si>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</si>
  <si>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</si>
  <si>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</si>
  <si>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</si>
  <si>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</si>
  <si>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</si>
  <si>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</si>
  <si>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</si>
  <si>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</si>
  <si>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</si>
  <si>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</si>
  <si>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</si>
  <si>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</si>
  <si>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</si>
  <si>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</si>
  <si>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</si>
  <si>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</si>
  <si>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</si>
  <si>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</si>
  <si>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</si>
  <si>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</si>
  <si>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</si>
  <si>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</si>
  <si>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</si>
  <si>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</si>
  <si>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</si>
  <si>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</si>
  <si>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</si>
  <si>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</si>
  <si>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</si>
  <si>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</si>
  <si>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</si>
  <si>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</si>
  <si>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</si>
  <si>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</si>
  <si>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</si>
  <si>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</si>
  <si>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</si>
  <si>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</si>
  <si>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</si>
  <si>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</si>
  <si>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</si>
  <si>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</si>
  <si>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</si>
  <si>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</si>
  <si>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</si>
  <si>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</si>
  <si>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</si>
  <si>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</si>
  <si>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</si>
  <si>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</si>
  <si>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</si>
  <si>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</si>
  <si>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</si>
  <si>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</si>
  <si>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</si>
  <si>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</si>
  <si>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</si>
  <si>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</si>
  <si>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</si>
  <si>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</si>
  <si>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</si>
  <si>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</si>
  <si>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</si>
  <si>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</si>
  <si>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</si>
  <si>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</si>
  <si>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</si>
  <si>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</si>
  <si>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</si>
  <si>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</si>
  <si>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</si>
  <si>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</si>
  <si>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</si>
  <si>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</si>
  <si>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</si>
  <si>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</si>
  <si>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</si>
  <si>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</si>
  <si>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</si>
  <si>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</si>
  <si>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</si>
  <si>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</si>
  <si>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</si>
  <si>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</si>
  <si>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</si>
  <si>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</si>
  <si>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</si>
  <si>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</si>
  <si>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</si>
  <si>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</si>
  <si>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</si>
  <si>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</si>
  <si>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</si>
  <si>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</si>
  <si>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</si>
  <si>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</si>
  <si>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</si>
  <si>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</si>
  <si>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</si>
  <si>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</si>
  <si>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</si>
  <si>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</si>
  <si>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</si>
  <si>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</si>
  <si>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</si>
  <si>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</si>
  <si>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</si>
  <si>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</si>
  <si>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</si>
  <si>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</si>
  <si>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</si>
  <si>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</si>
  <si>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</si>
  <si>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</si>
  <si>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</si>
  <si>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</si>
  <si>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</si>
  <si>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</si>
  <si>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</si>
  <si>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</si>
  <si>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</si>
  <si>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</si>
  <si>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</si>
  <si>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</si>
  <si>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</si>
  <si>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</si>
  <si>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</si>
  <si>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</si>
  <si>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</si>
  <si>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</si>
  <si>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</si>
  <si>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</si>
  <si>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</si>
  <si>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</si>
  <si>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</si>
  <si>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</si>
  <si>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</si>
  <si>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</si>
  <si>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</si>
  <si>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</si>
  <si>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</si>
  <si>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</si>
  <si>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</si>
  <si>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</si>
  <si>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</si>
  <si>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</si>
  <si>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</si>
  <si>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</si>
  <si>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</si>
  <si>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</si>
  <si>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</si>
  <si>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</si>
  <si>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</si>
  <si>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</si>
  <si>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</si>
  <si>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</si>
  <si>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</si>
  <si>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</si>
  <si>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</si>
  <si>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</si>
  <si>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</si>
  <si>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</si>
  <si>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</si>
  <si>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</si>
  <si>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</si>
  <si>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</si>
  <si>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</si>
  <si>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</si>
  <si>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</si>
  <si>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</si>
  <si>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</si>
  <si>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</si>
  <si>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</si>
  <si>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</si>
  <si>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</si>
  <si>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</si>
  <si>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</si>
  <si>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</si>
  <si>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</si>
  <si>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</si>
  <si>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</si>
  <si>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</si>
  <si>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</si>
  <si>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</si>
  <si>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</si>
  <si>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</si>
  <si>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</si>
  <si>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</si>
  <si>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</si>
  <si>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</si>
  <si>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</si>
  <si>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</si>
  <si>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</si>
  <si>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</si>
  <si>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</si>
  <si>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</si>
  <si>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</si>
  <si>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</si>
  <si>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</si>
  <si>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</si>
  <si>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</si>
  <si>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</si>
  <si>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</si>
  <si>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</si>
  <si>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</si>
  <si>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</si>
  <si>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</si>
  <si>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</si>
  <si>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</si>
  <si>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</si>
  <si>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</si>
  <si>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</si>
  <si>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</si>
  <si>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</si>
  <si>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</si>
  <si>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</si>
  <si>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</si>
  <si>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</si>
  <si>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</si>
  <si>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</si>
  <si>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</si>
  <si>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</si>
  <si>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</si>
  <si>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</si>
  <si>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</si>
  <si>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</si>
  <si>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</si>
  <si>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</si>
  <si>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</si>
  <si>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</si>
  <si>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</si>
  <si>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</si>
  <si>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</si>
  <si>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</si>
  <si>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</si>
  <si>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</si>
  <si>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</si>
  <si>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</si>
  <si>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</si>
  <si>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</si>
  <si>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</si>
  <si>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</si>
  <si>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</si>
  <si>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</si>
  <si>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</si>
  <si>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</si>
  <si>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</si>
  <si>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</si>
  <si>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</si>
  <si>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</si>
  <si>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</si>
  <si>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</si>
  <si>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</si>
  <si>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</si>
  <si>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</si>
  <si>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</si>
  <si>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</si>
  <si>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</si>
  <si>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</si>
  <si>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</si>
  <si>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</si>
  <si>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</si>
  <si>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</si>
  <si>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</si>
  <si>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</si>
  <si>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</si>
  <si>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</si>
  <si>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</si>
  <si>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</si>
  <si>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</si>
  <si>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</si>
  <si>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</si>
  <si>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</si>
  <si>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</si>
  <si>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</si>
  <si>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</si>
  <si>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</si>
  <si>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</si>
  <si>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</si>
  <si>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</si>
  <si>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</si>
  <si>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</si>
  <si>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</si>
  <si>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</si>
  <si>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</si>
  <si>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</si>
  <si>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</si>
  <si>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</si>
  <si>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</si>
  <si>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</si>
  <si>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</si>
  <si>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</si>
  <si>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</si>
  <si>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</si>
  <si>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</si>
  <si>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</si>
  <si>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</si>
  <si>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</si>
  <si>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</si>
  <si>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</si>
  <si>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</si>
  <si>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</si>
  <si>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</si>
  <si>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</si>
  <si>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</si>
  <si>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</si>
  <si>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</si>
  <si>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</si>
  <si>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</si>
  <si>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</si>
  <si>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</si>
  <si>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</si>
  <si>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</si>
  <si>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</si>
  <si>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</si>
  <si>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</si>
  <si>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</si>
  <si>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</si>
  <si>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</si>
  <si>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</si>
  <si>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</si>
  <si>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</si>
  <si>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</si>
  <si>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</si>
  <si>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</si>
  <si>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</si>
  <si>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</si>
  <si>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</si>
  <si>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</si>
  <si>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</si>
  <si>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</si>
  <si>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</si>
  <si>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</si>
  <si>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</si>
  <si>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</si>
  <si>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</si>
  <si>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</si>
  <si>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</si>
  <si>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</si>
  <si>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</si>
  <si>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</si>
  <si>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</si>
  <si>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</si>
  <si>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</si>
  <si>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</si>
  <si>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</si>
  <si>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</si>
  <si>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</si>
  <si>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</si>
  <si>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</si>
  <si>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</si>
  <si>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</si>
  <si>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</si>
  <si>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</si>
  <si>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</si>
  <si>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</si>
  <si>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</si>
  <si>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</si>
  <si>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</si>
  <si>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</si>
  <si>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</si>
  <si>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</si>
  <si>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</si>
  <si>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</si>
  <si>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</si>
  <si>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</si>
  <si>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</si>
  <si>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</si>
  <si>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</si>
  <si>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</si>
  <si>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</si>
  <si>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</si>
  <si>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</si>
  <si>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</si>
  <si>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</si>
  <si>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</si>
  <si>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</si>
  <si>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</si>
  <si>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</si>
  <si>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</si>
  <si>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</si>
  <si>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</si>
  <si>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</si>
  <si>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</si>
  <si>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</si>
  <si>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</si>
  <si>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</si>
  <si>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</si>
  <si>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</si>
  <si>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</si>
  <si>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</si>
  <si>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</si>
  <si>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</si>
  <si>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</si>
  <si>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</si>
  <si>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</si>
  <si>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</si>
  <si>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</si>
  <si>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</si>
  <si>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</si>
  <si>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</si>
  <si>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</si>
  <si>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</si>
  <si>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</si>
  <si>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</si>
  <si>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</si>
  <si>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</si>
  <si>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</si>
  <si>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</si>
  <si>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</si>
  <si>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</si>
  <si>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</si>
  <si>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</si>
  <si>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</si>
  <si>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</si>
  <si>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</si>
  <si>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</si>
  <si>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</si>
  <si>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</si>
  <si>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</si>
  <si>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</si>
  <si>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</si>
  <si>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</si>
  <si>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</si>
  <si>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</si>
  <si>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</si>
  <si>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</si>
  <si>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</si>
  <si>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</si>
  <si>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</si>
  <si>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</si>
  <si>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</si>
  <si>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</si>
  <si>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</si>
  <si>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</si>
  <si>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</si>
  <si>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</si>
  <si>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</si>
  <si>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</si>
  <si>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</si>
  <si>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</si>
  <si>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</si>
  <si>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</si>
  <si>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</si>
  <si>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</si>
  <si>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</si>
  <si>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</si>
  <si>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</si>
  <si>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</si>
  <si>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</si>
  <si>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</si>
  <si>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</si>
  <si>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</si>
  <si>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</si>
  <si>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</si>
  <si>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</si>
  <si>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</si>
  <si>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</si>
  <si>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</si>
  <si>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</si>
  <si>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</si>
  <si>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</si>
  <si>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</si>
  <si>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</si>
  <si>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</si>
  <si>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</si>
  <si>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</si>
  <si>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</si>
  <si>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</si>
  <si>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</si>
  <si>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</si>
  <si>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</si>
  <si>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</si>
  <si>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</si>
  <si>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</si>
  <si>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</si>
  <si>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</si>
  <si>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</si>
  <si>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</si>
  <si>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</si>
  <si>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</si>
  <si>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</si>
  <si>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</si>
  <si>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</si>
  <si>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</si>
  <si>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</si>
  <si>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</si>
  <si>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</si>
  <si>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</si>
  <si>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</si>
  <si>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</si>
  <si>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</si>
  <si>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</si>
  <si>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</si>
  <si>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</si>
  <si>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</si>
  <si>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</si>
  <si>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</si>
  <si>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</si>
  <si>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</si>
  <si>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</si>
  <si>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</si>
  <si>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</si>
  <si>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</si>
  <si>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</si>
  <si>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</si>
  <si>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</si>
  <si>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</si>
  <si>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</si>
  <si>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</si>
  <si>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</si>
  <si>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</si>
  <si>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</si>
  <si>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</si>
  <si>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</si>
  <si>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</si>
  <si>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</si>
  <si>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</si>
  <si>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</si>
  <si>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</si>
  <si>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</si>
  <si>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</si>
  <si>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</si>
  <si>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</si>
  <si>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</si>
  <si>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</si>
  <si>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</si>
  <si>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</si>
  <si>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</si>
  <si>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</si>
  <si>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</si>
  <si>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</si>
  <si>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</si>
  <si>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</si>
  <si>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</si>
  <si>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</si>
  <si>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</si>
  <si>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</si>
  <si>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</si>
  <si>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</si>
  <si>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</si>
  <si>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</si>
  <si>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</si>
  <si>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</si>
  <si>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</si>
  <si>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</si>
  <si>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</si>
  <si>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</si>
  <si>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</si>
  <si>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</si>
  <si>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</si>
  <si>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</si>
  <si>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</si>
  <si>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</si>
  <si>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</si>
  <si>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</si>
  <si>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</si>
  <si>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</si>
  <si>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</si>
  <si>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</si>
  <si>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</si>
  <si>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</si>
  <si>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</si>
  <si>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</si>
  <si>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</si>
  <si>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</si>
  <si>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</si>
  <si>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</si>
  <si>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</si>
  <si>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</si>
  <si>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</si>
  <si>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</si>
  <si>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</si>
  <si>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</si>
  <si>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</si>
  <si>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</si>
  <si>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</si>
  <si>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</si>
  <si>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</si>
  <si>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</si>
  <si>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</si>
  <si>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</si>
  <si>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</si>
  <si>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</si>
  <si>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</si>
  <si>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</si>
  <si>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</si>
  <si>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</si>
  <si>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</si>
  <si>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</si>
  <si>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</si>
  <si>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</si>
  <si>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</si>
  <si>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</si>
  <si>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</si>
  <si>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</si>
  <si>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</si>
  <si>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</si>
  <si>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</si>
  <si>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</si>
  <si>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</si>
  <si>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</si>
  <si>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</si>
  <si>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</si>
  <si>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</si>
  <si>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</si>
  <si>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</si>
  <si>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</si>
  <si>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</si>
  <si>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</si>
  <si>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</si>
  <si>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</si>
  <si>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</si>
  <si>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</si>
  <si>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</si>
  <si>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</si>
  <si>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</si>
  <si>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</si>
  <si>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</si>
  <si>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</si>
  <si>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</si>
  <si>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</si>
  <si>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</si>
  <si>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</si>
  <si>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</si>
  <si>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</si>
  <si>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</si>
  <si>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</si>
  <si>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</si>
  <si>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</si>
  <si>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</si>
  <si>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</si>
  <si>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</si>
  <si>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</si>
  <si>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</si>
  <si>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</si>
  <si>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</si>
  <si>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</si>
  <si>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</si>
  <si>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</si>
  <si>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</si>
  <si>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</si>
  <si>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</si>
  <si>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</si>
  <si>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</si>
  <si>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</si>
  <si>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</si>
  <si>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</si>
  <si>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</si>
  <si>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</si>
  <si>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</si>
  <si>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</si>
  <si>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</si>
  <si>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</si>
  <si>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</si>
  <si>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</si>
  <si>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</si>
  <si>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</si>
  <si>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</si>
  <si>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</si>
  <si>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</si>
  <si>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</si>
  <si>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</si>
  <si>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</si>
  <si>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</si>
  <si>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</si>
  <si>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</si>
  <si>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</si>
  <si>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</si>
  <si>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</si>
  <si>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</si>
  <si>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</si>
  <si>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</si>
  <si>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</si>
  <si>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</si>
  <si>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</si>
  <si>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</si>
  <si>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</si>
  <si>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</si>
  <si>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</si>
  <si>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</si>
  <si>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</si>
  <si>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</si>
  <si>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</si>
  <si>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</si>
  <si>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</si>
  <si>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</si>
  <si>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</si>
  <si>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</si>
  <si>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</si>
  <si>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</si>
  <si>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</si>
  <si>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</si>
  <si>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</si>
  <si>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</si>
  <si>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</si>
  <si>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</si>
  <si>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</si>
  <si>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</si>
  <si>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</si>
  <si>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</si>
  <si>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</si>
  <si>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</si>
  <si>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</si>
  <si>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</si>
  <si>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</si>
  <si>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</si>
  <si>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</si>
  <si>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</si>
  <si>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</si>
  <si>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</si>
  <si>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</si>
  <si>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</si>
  <si>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</si>
  <si>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</si>
  <si>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</si>
  <si>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</si>
  <si>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</si>
  <si>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</si>
  <si>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</si>
  <si>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</si>
  <si>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</si>
  <si>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</si>
  <si>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</si>
  <si>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</si>
  <si>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</si>
  <si>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</si>
  <si>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</si>
  <si>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</si>
  <si>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</si>
  <si>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</si>
  <si>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</si>
  <si>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</si>
  <si>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</si>
  <si>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</si>
  <si>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</si>
  <si>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</si>
  <si>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</si>
  <si>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</si>
  <si>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</si>
  <si>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</si>
  <si>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</si>
  <si>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</si>
  <si>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</si>
  <si>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</si>
  <si>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</si>
  <si>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</si>
  <si>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</si>
  <si>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</si>
  <si>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</si>
  <si>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</si>
  <si>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</si>
  <si>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</si>
  <si>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</si>
  <si>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</si>
  <si>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</si>
  <si>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</si>
  <si>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</si>
  <si>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</si>
  <si>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</si>
  <si>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</si>
  <si>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</si>
  <si>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</si>
  <si>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</si>
  <si>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</si>
  <si>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</si>
  <si>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</si>
  <si>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</si>
  <si>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</si>
  <si>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</si>
  <si>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</si>
  <si>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</si>
  <si>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</si>
  <si>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</si>
  <si>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</si>
  <si>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</si>
  <si>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</si>
  <si>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</si>
  <si>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</si>
  <si>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</si>
  <si>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</si>
  <si>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</si>
  <si>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</si>
  <si>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</si>
  <si>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</si>
  <si>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</si>
  <si>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</si>
  <si>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</si>
  <si>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</si>
  <si>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</si>
  <si>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</si>
  <si>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</si>
  <si>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</si>
  <si>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</si>
  <si>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</si>
  <si>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</si>
  <si>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</si>
  <si>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</si>
  <si>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</si>
  <si>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</si>
  <si>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</si>
  <si>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</si>
  <si>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</si>
  <si>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</si>
  <si>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</si>
  <si>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</si>
  <si>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</si>
  <si>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</si>
  <si>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</si>
  <si>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</si>
  <si>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</si>
  <si>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</si>
  <si>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</si>
  <si>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</si>
  <si>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</si>
  <si>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</si>
  <si>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</si>
  <si>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</si>
  <si>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</si>
  <si>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</si>
  <si>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</si>
  <si>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</si>
  <si>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</si>
  <si>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</si>
  <si>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</si>
  <si>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</si>
  <si>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</si>
  <si>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</si>
  <si>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</si>
  <si>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</si>
  <si>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</si>
  <si>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</si>
  <si>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</si>
  <si>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</si>
  <si>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</si>
  <si>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</si>
  <si>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</si>
  <si>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</si>
  <si>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</si>
  <si>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</si>
  <si>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</si>
  <si>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</si>
  <si>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</si>
  <si>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</si>
  <si>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</si>
  <si>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</si>
  <si>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</si>
  <si>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</si>
  <si>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</si>
  <si>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</si>
  <si>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</si>
  <si>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</si>
  <si>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</si>
  <si>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</si>
  <si>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</si>
  <si>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</si>
  <si>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</si>
  <si>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</si>
  <si>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</si>
  <si>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</si>
  <si>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</si>
  <si>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</si>
  <si>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</si>
  <si>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</si>
  <si>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</si>
  <si>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</si>
  <si>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</si>
  <si>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</si>
  <si>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</si>
  <si>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</si>
  <si>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</si>
  <si>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</si>
  <si>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</si>
  <si>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</si>
  <si>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</si>
  <si>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</si>
  <si>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</si>
  <si>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</si>
  <si>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</si>
  <si>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</si>
  <si>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</si>
  <si>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</si>
  <si>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</si>
  <si>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</si>
  <si>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</si>
  <si>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</si>
  <si>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</si>
  <si>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</si>
  <si>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</si>
  <si>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</si>
  <si>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</si>
  <si>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</si>
  <si>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</si>
  <si>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</si>
  <si>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</si>
  <si>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</si>
  <si>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</si>
  <si>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</si>
  <si>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</si>
  <si>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</si>
  <si>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</si>
  <si>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</si>
  <si>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</si>
  <si>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</si>
  <si>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</si>
  <si>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</si>
  <si>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</si>
  <si>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</si>
  <si>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</si>
  <si>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</si>
  <si>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</si>
  <si>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</si>
  <si>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</si>
  <si>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</si>
  <si>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</si>
  <si>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</si>
  <si>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</si>
  <si>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</si>
  <si>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</si>
  <si>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</si>
  <si>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</si>
  <si>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</si>
  <si>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</si>
  <si>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</si>
  <si>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</si>
  <si>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</si>
  <si>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</si>
  <si>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</si>
  <si>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</si>
  <si>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</si>
  <si>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</si>
  <si>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</si>
  <si>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</si>
  <si>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</si>
  <si>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</si>
  <si>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</si>
  <si>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</si>
  <si>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</si>
  <si>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</si>
  <si>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</si>
  <si>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</si>
  <si>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</si>
  <si>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</si>
  <si>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</si>
  <si>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</si>
  <si>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</si>
  <si>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</si>
  <si>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</si>
  <si>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</si>
  <si>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</si>
  <si>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</si>
  <si>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</si>
  <si>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</si>
  <si>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</si>
  <si>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</si>
  <si>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</si>
  <si>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</si>
  <si>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</si>
  <si>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</si>
  <si>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</si>
  <si>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</si>
  <si>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</si>
  <si>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</si>
  <si>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</si>
  <si>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</si>
  <si>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</si>
  <si>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</si>
  <si>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</si>
  <si>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</si>
  <si>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</si>
  <si>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</si>
  <si>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</si>
  <si>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</si>
  <si>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</si>
  <si>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</si>
  <si>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</si>
  <si>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</si>
  <si>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</si>
  <si>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</si>
  <si>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</si>
  <si>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</si>
  <si>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</si>
  <si>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</si>
  <si>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</si>
  <si>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</si>
  <si>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</si>
  <si>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</si>
  <si>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</si>
  <si>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</si>
  <si>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</si>
  <si>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</si>
  <si>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</si>
  <si>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</si>
  <si>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</si>
  <si>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</si>
  <si>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</si>
  <si>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</si>
  <si>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</si>
  <si>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</si>
  <si>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</si>
  <si>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</si>
  <si>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</si>
  <si>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</si>
  <si>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</si>
  <si>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</si>
  <si>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</si>
  <si>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</si>
  <si>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</si>
  <si>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</si>
  <si>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</si>
  <si>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</si>
  <si>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</si>
  <si>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</si>
  <si>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</si>
  <si>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</si>
  <si>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</si>
  <si>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</si>
  <si>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</si>
  <si>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</si>
  <si>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</si>
  <si>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</si>
  <si>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</si>
  <si>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</si>
  <si>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</si>
  <si>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</si>
  <si>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</si>
  <si>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</si>
  <si>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</si>
  <si>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</si>
  <si>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</si>
  <si>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</si>
  <si>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</si>
  <si>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</si>
  <si>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</si>
  <si>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</si>
  <si>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</si>
  <si>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</si>
  <si>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</si>
  <si>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</si>
  <si>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</si>
  <si>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</si>
  <si>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</si>
  <si>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</si>
  <si>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</si>
  <si>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</si>
  <si>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</si>
  <si>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</si>
  <si>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</si>
  <si>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</si>
  <si>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</si>
  <si>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</si>
  <si>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</si>
  <si>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</si>
  <si>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</si>
  <si>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</si>
  <si>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</si>
  <si>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</si>
  <si>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</si>
  <si>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</si>
  <si>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</si>
  <si>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</si>
  <si>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</si>
  <si>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</si>
  <si>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</si>
  <si>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</si>
  <si>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</si>
  <si>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</si>
  <si>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</si>
  <si>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</si>
  <si>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</si>
  <si>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</si>
  <si>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</si>
  <si>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</si>
  <si>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</si>
  <si>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</si>
  <si>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</si>
  <si>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</si>
  <si>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</si>
  <si>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</si>
  <si>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</si>
  <si>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</si>
  <si>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</si>
  <si>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</si>
  <si>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</si>
  <si>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</si>
  <si>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</si>
  <si>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</si>
  <si>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</si>
  <si>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</si>
  <si>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</si>
  <si>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</si>
  <si>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</si>
  <si>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</si>
  <si>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</si>
  <si>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</si>
  <si>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</si>
  <si>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</si>
  <si>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</si>
  <si>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</si>
  <si>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</si>
  <si>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</si>
  <si>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</si>
  <si>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</si>
  <si>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</si>
  <si>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</si>
  <si>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</si>
  <si>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</si>
  <si>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</si>
  <si>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</si>
  <si>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</si>
  <si>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</si>
  <si>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</si>
  <si>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</si>
  <si>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</si>
  <si>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</si>
  <si>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</si>
  <si>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</si>
  <si>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</si>
  <si>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</si>
  <si>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</si>
  <si>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</si>
  <si>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</si>
  <si>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</si>
  <si>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</si>
  <si>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</si>
  <si>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</si>
  <si>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</si>
  <si>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</si>
  <si>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</si>
  <si>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</si>
  <si>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</si>
  <si>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</si>
  <si>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</si>
  <si>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</si>
  <si>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</si>
  <si>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</si>
  <si>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</si>
  <si>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</si>
  <si>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</si>
  <si>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</si>
  <si>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</si>
  <si>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</si>
  <si>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</si>
  <si>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</si>
  <si>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</si>
  <si>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</si>
  <si>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</si>
  <si>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</si>
  <si>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</si>
  <si>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</si>
  <si>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</si>
  <si>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</si>
  <si>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</si>
  <si>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</si>
  <si>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</si>
  <si>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</si>
  <si>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</si>
  <si>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</si>
  <si>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</si>
  <si>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</si>
  <si>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</si>
  <si>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</si>
  <si>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</si>
  <si>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</si>
  <si>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</si>
  <si>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</si>
  <si>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</si>
  <si>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</si>
  <si>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</si>
  <si>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</si>
  <si>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</si>
  <si>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</si>
  <si>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</si>
  <si>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</si>
  <si>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</si>
  <si>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</si>
  <si>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</si>
  <si>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</si>
  <si>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</si>
  <si>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</si>
  <si>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</si>
  <si>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</si>
  <si>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</si>
  <si>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</si>
  <si>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</si>
  <si>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</si>
  <si>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</si>
  <si>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</si>
  <si>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</si>
  <si>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</si>
  <si>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</si>
  <si>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</si>
  <si>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</si>
  <si>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</si>
  <si>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</si>
  <si>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</si>
  <si>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</si>
  <si>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</si>
  <si>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</si>
  <si>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</si>
  <si>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</si>
  <si>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</si>
  <si>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</si>
  <si>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</si>
  <si>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</si>
  <si>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</si>
  <si>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</si>
  <si>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</si>
  <si>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</si>
  <si>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</si>
  <si>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</si>
  <si>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</si>
  <si>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</si>
  <si>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</si>
  <si>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</si>
  <si>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</si>
  <si>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</si>
  <si>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</si>
  <si>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</si>
  <si>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</si>
  <si>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</si>
  <si>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</si>
  <si>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</si>
  <si>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</si>
  <si>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</si>
  <si>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</si>
  <si>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</si>
  <si>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</si>
  <si>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</si>
  <si>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</si>
  <si>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</si>
  <si>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</si>
  <si>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</si>
  <si>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</si>
  <si>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</si>
  <si>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</si>
  <si>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</si>
  <si>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</si>
  <si>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</si>
  <si>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</si>
  <si>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</si>
  <si>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</si>
  <si>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</si>
  <si>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</si>
  <si>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</si>
  <si>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</si>
  <si>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</si>
  <si>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</si>
  <si>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</si>
  <si>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</si>
  <si>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</si>
  <si>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</si>
  <si>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</si>
  <si>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</si>
  <si>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</si>
  <si>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</si>
  <si>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</si>
  <si>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</si>
  <si>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</si>
  <si>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</si>
  <si>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</si>
  <si>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</si>
  <si>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</si>
  <si>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</si>
  <si>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</si>
  <si>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</si>
  <si>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</si>
  <si>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</si>
  <si>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</si>
  <si>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</si>
  <si>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</si>
  <si>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</si>
  <si>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</si>
  <si>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</si>
  <si>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</si>
  <si>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</si>
  <si>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</si>
  <si>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</si>
  <si>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</si>
  <si>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</si>
  <si>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</si>
  <si>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</si>
  <si>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</si>
  <si>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</si>
  <si>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</si>
  <si>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</si>
  <si>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</si>
  <si>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</si>
  <si>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</si>
  <si>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</si>
  <si>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</si>
  <si>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</si>
  <si>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</si>
  <si>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</si>
  <si>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</si>
  <si>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</si>
  <si>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</si>
  <si>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</si>
  <si>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</si>
  <si>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</si>
  <si>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</si>
  <si>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</si>
  <si>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</si>
  <si>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</si>
  <si>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</si>
  <si>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</si>
  <si>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</si>
  <si>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</si>
  <si>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</si>
  <si>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</si>
  <si>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</si>
  <si>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</si>
  <si>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</si>
  <si>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</si>
  <si>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</si>
  <si>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</si>
  <si>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</si>
  <si>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</si>
  <si>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</si>
  <si>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</si>
  <si>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</si>
  <si>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</si>
  <si>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</si>
  <si>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</si>
  <si>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</si>
  <si>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</si>
  <si>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</si>
  <si>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</si>
  <si>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</si>
  <si>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</si>
  <si>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</si>
  <si>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</si>
  <si>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</si>
  <si>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</si>
  <si>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</si>
  <si>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</si>
  <si>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</si>
  <si>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</si>
  <si>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</si>
  <si>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</si>
  <si>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</si>
  <si>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</si>
  <si>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</si>
  <si>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</si>
  <si>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</si>
  <si>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</si>
  <si>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</si>
  <si>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</si>
  <si>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</si>
  <si>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</si>
  <si>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</si>
  <si>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</si>
  <si>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</si>
  <si>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</si>
  <si>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</si>
  <si>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</si>
  <si>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</si>
  <si>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</si>
  <si>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</si>
  <si>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</si>
  <si>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</si>
  <si>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</si>
  <si>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</si>
  <si>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</si>
  <si>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</si>
  <si>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</si>
  <si>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</si>
  <si>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</si>
  <si>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</si>
  <si>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</si>
  <si>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</si>
  <si>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</si>
  <si>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</si>
  <si>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</si>
  <si>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</si>
  <si>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</si>
  <si>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</si>
  <si>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</si>
  <si>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</si>
  <si>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</si>
  <si>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</si>
  <si>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</si>
  <si>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</si>
  <si>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</si>
  <si>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</si>
  <si>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</si>
  <si>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</si>
  <si>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</si>
  <si>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</si>
  <si>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</si>
  <si>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</si>
  <si>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</si>
  <si>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</si>
  <si>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</si>
  <si>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</si>
  <si>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</si>
  <si>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</si>
  <si>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</si>
  <si>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</si>
  <si>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</si>
  <si>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</si>
  <si>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</si>
  <si>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</si>
  <si>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</si>
  <si>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</si>
  <si>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</si>
  <si>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</si>
  <si>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</si>
  <si>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</si>
  <si>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</si>
  <si>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</si>
  <si>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</si>
  <si>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</si>
  <si>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</si>
  <si>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</si>
  <si>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</si>
  <si>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</si>
  <si>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</si>
  <si>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</si>
  <si>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</si>
  <si>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</si>
  <si>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</si>
  <si>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</si>
  <si>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</si>
  <si>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</si>
  <si>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</si>
  <si>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</si>
  <si>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</si>
  <si>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</si>
  <si>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</si>
  <si>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</si>
  <si>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</si>
  <si>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</si>
  <si>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</si>
  <si>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</si>
  <si>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</si>
  <si>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</si>
  <si>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</si>
  <si>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</si>
  <si>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</si>
  <si>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</si>
  <si>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</si>
  <si>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</si>
  <si>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</si>
  <si>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</si>
  <si>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</si>
  <si>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</si>
  <si>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</si>
  <si>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</si>
  <si>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</si>
  <si>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</si>
  <si>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</si>
  <si>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</si>
  <si>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</si>
  <si>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</si>
  <si>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</si>
  <si>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</si>
  <si>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</si>
  <si>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</si>
  <si>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</si>
  <si>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</si>
  <si>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</si>
  <si>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</si>
  <si>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</si>
  <si>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</si>
  <si>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</si>
  <si>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</si>
  <si>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</si>
  <si>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</si>
  <si>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</si>
  <si>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</si>
  <si>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</si>
  <si>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</si>
  <si>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</si>
  <si>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</si>
  <si>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</si>
  <si>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</si>
  <si>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</si>
  <si>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</si>
  <si>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</si>
  <si>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</si>
  <si>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</si>
  <si>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</si>
  <si>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</si>
  <si>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</si>
  <si>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</si>
  <si>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</si>
  <si>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</si>
  <si>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</si>
  <si>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</si>
  <si>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</si>
  <si>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</si>
  <si>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</si>
  <si>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</si>
  <si>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</si>
  <si>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</si>
  <si>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</si>
  <si>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</si>
  <si>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</si>
  <si>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</si>
  <si>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</si>
  <si>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</si>
  <si>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</si>
  <si>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</si>
  <si>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</si>
  <si>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</si>
  <si>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</si>
  <si>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</si>
  <si>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</si>
  <si>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</si>
  <si>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</si>
  <si>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</si>
  <si>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</si>
  <si>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</si>
  <si>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</si>
  <si>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</si>
  <si>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</si>
  <si>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</si>
  <si>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</si>
  <si>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</si>
  <si>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</si>
  <si>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</si>
  <si>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</si>
  <si>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</si>
  <si>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</si>
  <si>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</si>
  <si>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</si>
  <si>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</si>
  <si>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</si>
  <si>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</si>
  <si>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</si>
  <si>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</si>
  <si>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</si>
  <si>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</si>
  <si>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</si>
  <si>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</si>
  <si>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</si>
  <si>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</si>
  <si>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</si>
  <si>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</si>
  <si>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</si>
  <si>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</si>
  <si>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</si>
  <si>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</si>
  <si>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</si>
  <si>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</si>
  <si>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</si>
  <si>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</si>
  <si>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</si>
  <si>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</si>
  <si>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</si>
  <si>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</si>
  <si>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</si>
  <si>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</si>
  <si>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</si>
  <si>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</si>
  <si>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</si>
  <si>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</si>
  <si>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</si>
  <si>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</si>
  <si>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</si>
  <si>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</si>
  <si>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</si>
  <si>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</si>
  <si>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</si>
  <si>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</si>
  <si>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</si>
  <si>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</si>
  <si>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</si>
  <si>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</si>
  <si>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</si>
  <si>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</si>
  <si>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</si>
  <si>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</si>
  <si>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</si>
  <si>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</si>
  <si>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</si>
  <si>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</si>
  <si>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</si>
  <si>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</si>
  <si>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</si>
  <si>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</si>
  <si>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</si>
  <si>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</si>
  <si>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</si>
  <si>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</si>
  <si>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</si>
  <si>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</si>
  <si>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</si>
  <si>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</si>
  <si>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</si>
  <si>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</si>
  <si>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</si>
  <si>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</si>
  <si>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</si>
  <si>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</si>
  <si>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</si>
  <si>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</si>
  <si>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</si>
  <si>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</si>
  <si>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</si>
  <si>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</si>
  <si>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</si>
  <si>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</si>
  <si>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</si>
  <si>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</si>
  <si>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</si>
  <si>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</si>
  <si>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</si>
  <si>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</si>
  <si>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</si>
  <si>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</si>
  <si>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</si>
  <si>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</si>
  <si>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</si>
  <si>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</si>
  <si>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</si>
  <si>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</si>
  <si>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</si>
  <si>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</si>
  <si>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</si>
  <si>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</si>
  <si>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</si>
  <si>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</si>
  <si>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</si>
  <si>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</si>
  <si>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</si>
  <si>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</si>
  <si>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</si>
  <si>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</si>
  <si>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</si>
  <si>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</si>
  <si>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</si>
  <si>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</si>
  <si>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</si>
  <si>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</si>
  <si>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</si>
  <si>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</si>
  <si>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</si>
  <si>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</si>
  <si>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</si>
  <si>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</si>
  <si>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</si>
  <si>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</si>
  <si>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</si>
  <si>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</si>
  <si>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</si>
  <si>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</si>
  <si>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</si>
  <si>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</si>
  <si>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</si>
  <si>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</si>
  <si>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</si>
  <si>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</si>
  <si>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</si>
  <si>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</si>
  <si>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</si>
  <si>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</si>
  <si>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</si>
  <si>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</si>
  <si>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</si>
  <si>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</si>
  <si>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</si>
  <si>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</si>
  <si>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</si>
  <si>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</si>
  <si>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</si>
  <si>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</si>
  <si>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</si>
  <si>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</si>
  <si>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</si>
  <si>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</si>
  <si>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</si>
  <si>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</si>
  <si>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</si>
  <si>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</si>
  <si>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</si>
  <si>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</si>
  <si>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</si>
  <si>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</si>
  <si>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</si>
  <si>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</si>
  <si>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</si>
  <si>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</si>
  <si>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</si>
  <si>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</si>
  <si>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</si>
  <si>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</si>
  <si>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</si>
  <si>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</si>
  <si>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</si>
  <si>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</si>
  <si>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</si>
  <si>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</si>
  <si>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</si>
  <si>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</si>
  <si>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</si>
  <si>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</si>
  <si>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</si>
  <si>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</si>
  <si>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</si>
  <si>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</si>
  <si>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</si>
  <si>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</si>
  <si>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</si>
  <si>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</si>
  <si>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</si>
  <si>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</si>
  <si>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</si>
  <si>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</si>
  <si>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</si>
  <si>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</si>
  <si>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</si>
  <si>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</si>
  <si>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</si>
  <si>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</si>
  <si>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</si>
  <si>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</si>
  <si>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</si>
  <si>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</si>
  <si>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</si>
  <si>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</si>
  <si>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</si>
  <si>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</si>
  <si>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</si>
  <si>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</si>
  <si>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</si>
  <si>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</si>
  <si>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</si>
  <si>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</si>
  <si>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</si>
  <si>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</si>
  <si>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</si>
  <si>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</si>
  <si>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</si>
  <si>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</si>
  <si>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</si>
  <si>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</si>
  <si>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</si>
  <si>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</si>
  <si>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</si>
  <si>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</si>
  <si>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</si>
  <si>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</si>
  <si>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</si>
  <si>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</si>
  <si>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</si>
  <si>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</si>
  <si>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</si>
  <si>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</si>
  <si>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</si>
  <si>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</si>
  <si>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</si>
  <si>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</si>
  <si>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</si>
  <si>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</si>
  <si>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</si>
  <si>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</si>
  <si>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</si>
  <si>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</si>
  <si>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</si>
  <si>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</si>
  <si>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</si>
  <si>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</si>
  <si>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</si>
  <si>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</si>
  <si>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</si>
  <si>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</si>
  <si>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</si>
  <si>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</si>
  <si>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</si>
  <si>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</si>
  <si>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</si>
  <si>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</si>
  <si>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</si>
  <si>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</si>
  <si>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</si>
  <si>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</si>
  <si>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</si>
  <si>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</si>
  <si>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</si>
  <si>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</si>
  <si>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</si>
  <si>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</si>
  <si>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</si>
  <si>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</si>
  <si>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</si>
  <si>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</si>
  <si>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</si>
  <si>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</si>
  <si>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</si>
  <si>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</si>
  <si>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</si>
  <si>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</si>
  <si>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</si>
  <si>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</si>
  <si>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</si>
  <si>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</si>
  <si>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</si>
  <si>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</si>
  <si>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</si>
  <si>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</si>
  <si>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</si>
  <si>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</si>
  <si>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</si>
  <si>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</si>
  <si>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</si>
  <si>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</si>
  <si>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</si>
  <si>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</si>
  <si>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</si>
  <si>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</si>
  <si>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</si>
  <si>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</si>
  <si>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</si>
  <si>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</si>
  <si>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</si>
  <si>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</si>
  <si>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</si>
  <si>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</si>
  <si>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</si>
  <si>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</si>
  <si>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</si>
  <si>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</si>
  <si>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</si>
  <si>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</si>
  <si>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</si>
  <si>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</si>
  <si>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</si>
  <si>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</si>
  <si>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</si>
  <si>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</si>
  <si>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</si>
  <si>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</si>
  <si>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</si>
  <si>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</si>
  <si>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</si>
  <si>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</si>
  <si>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</si>
  <si>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</si>
  <si>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</si>
  <si>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</si>
  <si>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</si>
  <si>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</si>
  <si>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</si>
  <si>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</si>
  <si>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</si>
  <si>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</si>
  <si>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</si>
  <si>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</si>
  <si>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</si>
  <si>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</si>
  <si>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</si>
  <si>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</si>
  <si>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</si>
  <si>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</si>
  <si>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</si>
  <si>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</si>
  <si>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</si>
  <si>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</si>
  <si>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</si>
  <si>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</si>
  <si>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</si>
  <si>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</si>
  <si>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</si>
  <si>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</si>
  <si>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</si>
  <si>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</si>
  <si>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</si>
  <si>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</si>
  <si>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</si>
  <si>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</si>
  <si>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</si>
  <si>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</si>
  <si>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</si>
  <si>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</si>
  <si>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</si>
  <si>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</si>
  <si>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</si>
  <si>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</si>
  <si>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</si>
  <si>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</si>
  <si>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</si>
  <si>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</si>
  <si>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</si>
  <si>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</si>
  <si>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</si>
  <si>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</si>
  <si>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</si>
  <si>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</si>
  <si>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</si>
  <si>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</si>
  <si>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</si>
  <si>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</si>
  <si>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</si>
  <si>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</si>
  <si>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</si>
  <si>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</si>
  <si>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</si>
  <si>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</si>
  <si>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</si>
  <si>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</si>
  <si>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</si>
  <si>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</si>
  <si>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</si>
  <si>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</si>
  <si>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</si>
  <si>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</si>
  <si>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</si>
  <si>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</si>
  <si>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</si>
  <si>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</si>
  <si>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</si>
  <si>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</si>
  <si>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</si>
  <si>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</si>
  <si>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</si>
  <si>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</si>
  <si>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</si>
  <si>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</si>
  <si>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</si>
  <si>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</si>
  <si>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</si>
  <si>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</si>
  <si>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</si>
  <si>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</si>
  <si>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</si>
  <si>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</si>
  <si>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</si>
  <si>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</si>
  <si>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</si>
  <si>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</si>
  <si>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</si>
  <si>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</si>
  <si>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</si>
  <si>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</si>
  <si>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</si>
  <si>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</si>
  <si>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</si>
  <si>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</si>
  <si>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</si>
  <si>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</si>
  <si>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</si>
  <si>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</si>
  <si>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</si>
  <si>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</si>
  <si>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</si>
  <si>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</si>
  <si>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</si>
  <si>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</si>
  <si>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</si>
  <si>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</si>
  <si>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</si>
  <si>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</si>
  <si>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</si>
  <si>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</si>
  <si>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</si>
  <si>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</si>
  <si>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</si>
  <si>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</si>
  <si>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</si>
  <si>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</si>
  <si>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</si>
  <si>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</si>
  <si>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</si>
  <si>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</si>
  <si>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</si>
  <si>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</si>
  <si>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</si>
  <si>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</si>
  <si>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</si>
  <si>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</si>
  <si>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</si>
  <si>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</si>
  <si>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</si>
  <si>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</si>
  <si>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</si>
  <si>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</si>
  <si>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</si>
  <si>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</si>
  <si>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</si>
  <si>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</si>
  <si>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</si>
  <si>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</si>
  <si>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</si>
  <si>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</si>
  <si>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</si>
  <si>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</si>
  <si>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</si>
  <si>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</si>
  <si>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</si>
  <si>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</si>
  <si>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</si>
  <si>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</si>
  <si>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</si>
  <si>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</si>
  <si>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</si>
  <si>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</si>
  <si>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</si>
  <si>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</si>
  <si>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</si>
  <si>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</si>
  <si>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</si>
  <si>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</si>
  <si>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</si>
  <si>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</si>
  <si>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</si>
  <si>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</si>
  <si>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</si>
  <si>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</si>
  <si>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</si>
  <si>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</si>
  <si>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</si>
  <si>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</si>
  <si>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</si>
  <si>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</si>
  <si>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</si>
  <si>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</si>
  <si>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</si>
  <si>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</si>
  <si>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</si>
  <si>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</si>
  <si>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</si>
  <si>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</si>
  <si>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</si>
  <si>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</si>
  <si>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</si>
  <si>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</si>
  <si>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</si>
  <si>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</si>
  <si>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</si>
  <si>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</si>
  <si>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</si>
  <si>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</si>
  <si>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</si>
  <si>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</si>
  <si>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</si>
  <si>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</si>
  <si>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</si>
  <si>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</si>
  <si>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</si>
  <si>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</si>
  <si>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</si>
  <si>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</si>
  <si>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</si>
  <si>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</si>
  <si>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</si>
  <si>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</si>
  <si>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</si>
  <si>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</si>
  <si>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</si>
  <si>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</si>
  <si>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</si>
  <si>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</si>
  <si>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</si>
  <si>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</si>
  <si>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</si>
  <si>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</si>
  <si>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</si>
  <si>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</si>
  <si>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</si>
  <si>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</si>
  <si>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</si>
  <si>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</si>
  <si>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</si>
  <si>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</si>
  <si>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</si>
  <si>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</si>
  <si>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</si>
  <si>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</si>
  <si>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</si>
  <si>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</si>
  <si>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</si>
  <si>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</si>
  <si>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</si>
  <si>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</si>
  <si>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</si>
  <si>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</si>
  <si>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</si>
  <si>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</si>
  <si>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</si>
  <si>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</si>
  <si>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</si>
  <si>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</si>
  <si>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</si>
  <si>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</si>
  <si>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</si>
  <si>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</si>
  <si>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</si>
  <si>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</si>
  <si>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</si>
  <si>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</si>
  <si>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</si>
  <si>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</si>
  <si>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</si>
  <si>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</si>
  <si>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</si>
  <si>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</si>
  <si>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</si>
  <si>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</si>
  <si>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</si>
  <si>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</si>
  <si>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</si>
  <si>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</si>
  <si>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</si>
  <si>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</si>
  <si>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</si>
  <si>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</si>
  <si>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</si>
  <si>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</si>
  <si>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</si>
  <si>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</si>
  <si>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</si>
  <si>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</si>
  <si>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</si>
  <si>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</si>
  <si>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</si>
  <si>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</si>
  <si>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</si>
  <si>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</si>
  <si>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</si>
  <si>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</si>
  <si>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</si>
  <si>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</si>
  <si>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</si>
  <si>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</si>
  <si>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</si>
  <si>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</si>
  <si>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</si>
  <si>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</si>
  <si>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</si>
  <si>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</si>
  <si>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</si>
  <si>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</si>
  <si>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</si>
  <si>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</si>
  <si>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</si>
  <si>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</si>
  <si>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</si>
  <si>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</si>
  <si>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</si>
  <si>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</si>
  <si>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</si>
  <si>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</si>
  <si>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</si>
  <si>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</si>
  <si>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</si>
  <si>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</si>
  <si>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</si>
  <si>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</si>
  <si>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</si>
  <si>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</si>
  <si>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</si>
  <si>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</si>
  <si>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</si>
  <si>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</si>
  <si>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</si>
  <si>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</si>
  <si>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</si>
  <si>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</si>
  <si>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</si>
  <si>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</si>
  <si>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</si>
  <si>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</si>
  <si>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</si>
  <si>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</si>
  <si>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</si>
  <si>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</si>
  <si>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</si>
  <si>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</si>
  <si>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</si>
  <si>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</si>
  <si>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</si>
  <si>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</si>
  <si>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</si>
  <si>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</si>
  <si>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</si>
  <si>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</si>
  <si>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</si>
  <si>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</si>
  <si>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</si>
  <si>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</si>
  <si>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</si>
  <si>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</si>
  <si>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</si>
  <si>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</si>
  <si>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</si>
  <si>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</si>
  <si>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</si>
  <si>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</si>
  <si>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</si>
  <si>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</si>
  <si>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</si>
  <si>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</si>
  <si>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</si>
  <si>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</si>
  <si>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</si>
  <si>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</si>
  <si>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</si>
  <si>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</si>
  <si>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</si>
  <si>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</si>
  <si>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</si>
  <si>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</si>
  <si>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</si>
  <si>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</si>
  <si>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</si>
  <si>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</si>
  <si>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</si>
  <si>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</si>
  <si>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</si>
  <si>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</si>
  <si>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</si>
  <si>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</si>
  <si>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</si>
  <si>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</si>
  <si>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</si>
  <si>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</si>
  <si>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</si>
  <si>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</si>
  <si>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</si>
  <si>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</si>
  <si>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</si>
  <si>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</si>
  <si>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</si>
  <si>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</si>
  <si>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</si>
  <si>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</si>
  <si>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</si>
  <si>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</si>
  <si>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</si>
  <si>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</si>
  <si>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</si>
  <si>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</si>
  <si>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</si>
  <si>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</si>
  <si>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</si>
  <si>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</si>
  <si>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</si>
  <si>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</si>
  <si>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</si>
  <si>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</si>
  <si>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</si>
  <si>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</si>
  <si>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</si>
  <si>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</si>
  <si>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</si>
  <si>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</si>
  <si>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</si>
  <si>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</si>
  <si>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</si>
  <si>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</si>
  <si>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</si>
  <si>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</si>
  <si>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</si>
  <si>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</si>
  <si>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</si>
  <si>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</si>
  <si>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</si>
  <si>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</si>
  <si>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</si>
  <si>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</si>
  <si>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</si>
  <si>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</si>
  <si>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</si>
  <si>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</si>
  <si>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</si>
  <si>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</si>
  <si>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</si>
  <si>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</si>
  <si>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</si>
  <si>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</si>
  <si>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</si>
  <si>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</si>
  <si>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</si>
  <si>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</si>
  <si>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</si>
  <si>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</si>
  <si>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</si>
  <si>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</si>
  <si>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</si>
  <si>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</si>
  <si>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</si>
  <si>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</si>
  <si>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</si>
  <si>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</si>
  <si>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</si>
  <si>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</si>
  <si>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</si>
  <si>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</si>
  <si>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</si>
  <si>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</si>
  <si>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</si>
  <si>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</si>
  <si>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</si>
  <si>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</si>
  <si>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</si>
  <si>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</si>
  <si>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</si>
  <si>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</si>
  <si>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</si>
  <si>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</si>
  <si>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</si>
  <si>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</si>
  <si>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</si>
  <si>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</si>
  <si>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</si>
  <si>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</si>
  <si>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</si>
  <si>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</si>
  <si>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</si>
  <si>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</si>
  <si>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</si>
  <si>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</si>
  <si>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</si>
  <si>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</si>
  <si>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</si>
  <si>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</si>
  <si>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</si>
  <si>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</si>
  <si>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</si>
  <si>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</si>
  <si>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</si>
  <si>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</si>
  <si>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</si>
  <si>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</si>
  <si>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</si>
  <si>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</si>
  <si>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</si>
  <si>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</si>
  <si>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</si>
  <si>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</si>
  <si>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</si>
  <si>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</si>
  <si>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</si>
  <si>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</si>
  <si>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</si>
  <si>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</si>
  <si>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</si>
  <si>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</si>
  <si>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</si>
  <si>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</si>
  <si>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</si>
  <si>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</si>
  <si>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</si>
  <si>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</si>
  <si>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</si>
  <si>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</si>
  <si>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</si>
  <si>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</si>
  <si>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</si>
  <si>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</si>
  <si>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</si>
  <si>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</si>
  <si>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</si>
  <si>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</si>
  <si>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</si>
  <si>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</si>
  <si>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</si>
  <si>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</si>
  <si>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</si>
  <si>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</si>
  <si>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</si>
  <si>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</si>
  <si>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</si>
  <si>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</si>
  <si>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</si>
  <si>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</si>
  <si>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</si>
  <si>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</si>
  <si>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</si>
  <si>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</si>
  <si>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</si>
  <si>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</si>
  <si>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</si>
  <si>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</si>
  <si>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</si>
  <si>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</si>
  <si>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</si>
  <si>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</si>
  <si>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</si>
  <si>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</si>
  <si>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</si>
  <si>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</si>
  <si>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</si>
  <si>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</si>
  <si>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</si>
  <si>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</si>
  <si>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</si>
  <si>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</si>
  <si>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</si>
  <si>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</si>
  <si>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</si>
  <si>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</si>
  <si>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</si>
  <si>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</si>
  <si>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</si>
  <si>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</si>
  <si>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</si>
  <si>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</si>
  <si>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</si>
  <si>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</si>
  <si>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</si>
  <si>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</si>
  <si>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</si>
  <si>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</si>
  <si>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</si>
  <si>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</si>
  <si>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</si>
  <si>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</si>
  <si>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</si>
  <si>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</si>
  <si>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</si>
  <si>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</si>
  <si>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</si>
  <si>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</si>
  <si>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</si>
  <si>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</si>
  <si>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</si>
  <si>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</si>
  <si>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</si>
  <si>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</si>
  <si>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</si>
  <si>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</si>
  <si>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</si>
  <si>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</si>
  <si>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</si>
  <si>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</si>
  <si>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</si>
  <si>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</si>
  <si>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</si>
  <si>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</si>
  <si>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</si>
  <si>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</si>
  <si>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</si>
  <si>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</si>
  <si>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</si>
  <si>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</si>
  <si>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</si>
  <si>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</si>
  <si>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</si>
  <si>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</si>
  <si>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</si>
  <si>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</si>
  <si>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</si>
  <si>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</si>
  <si>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</si>
  <si>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</si>
  <si>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</si>
  <si>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</si>
  <si>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</si>
  <si>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</si>
  <si>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</si>
  <si>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</si>
  <si>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</si>
  <si>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</si>
  <si>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</si>
  <si>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</si>
  <si>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</si>
  <si>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</si>
  <si>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</si>
  <si>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</si>
  <si>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</si>
  <si>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</si>
  <si>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</si>
  <si>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</si>
  <si>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</si>
  <si>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</si>
  <si>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</si>
  <si>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</si>
  <si>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</si>
  <si>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</si>
  <si>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</si>
  <si>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</si>
  <si>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</si>
  <si>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</si>
  <si>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</si>
  <si>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</si>
  <si>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</si>
  <si>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</si>
  <si>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</si>
  <si>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</si>
  <si>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</si>
  <si>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</si>
  <si>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</si>
  <si>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</si>
  <si>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</si>
  <si>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</si>
  <si>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</si>
  <si>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</si>
  <si>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</si>
  <si>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</si>
  <si>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</si>
  <si>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</si>
  <si>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</si>
  <si>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</si>
  <si>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</si>
  <si>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</si>
  <si>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</si>
  <si>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</si>
  <si>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</si>
  <si>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</si>
  <si>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</si>
  <si>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</si>
  <si>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</si>
  <si>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</si>
  <si>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</si>
  <si>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</si>
  <si>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</si>
  <si>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</si>
  <si>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</si>
  <si>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</si>
  <si>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</si>
  <si>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</si>
  <si>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</si>
  <si>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</si>
  <si>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</si>
  <si>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</si>
  <si>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</si>
  <si>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</si>
  <si>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</si>
  <si>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</si>
  <si>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</si>
  <si>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</si>
  <si>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</si>
  <si>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</si>
  <si>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</si>
  <si>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</si>
  <si>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</si>
  <si>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</si>
  <si>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</si>
  <si>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</si>
  <si>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</si>
  <si>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</si>
  <si>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</si>
  <si>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</si>
  <si>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</si>
  <si>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</si>
  <si>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</si>
  <si>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</si>
  <si>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</si>
  <si>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</si>
  <si>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</si>
  <si>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</si>
  <si>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</si>
  <si>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</si>
  <si>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</si>
  <si>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</si>
  <si>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</si>
  <si>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</si>
  <si>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</si>
  <si>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</si>
  <si>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</si>
  <si>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</si>
  <si>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</si>
  <si>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</si>
  <si>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</si>
  <si>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</si>
  <si>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</si>
  <si>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</si>
  <si>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</si>
  <si>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</si>
  <si>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</si>
  <si>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</si>
  <si>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</si>
  <si>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</si>
  <si>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</si>
  <si>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</si>
  <si>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</si>
  <si>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</si>
  <si>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</si>
  <si>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</si>
  <si>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</si>
  <si>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</si>
  <si>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</si>
  <si>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</si>
  <si>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</si>
  <si>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</si>
  <si>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</si>
  <si>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</si>
  <si>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</si>
  <si>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</si>
  <si>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</si>
  <si>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</si>
  <si>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</si>
  <si>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</si>
  <si>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</si>
  <si>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</si>
  <si>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</si>
  <si>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</si>
  <si>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</si>
  <si>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</si>
  <si>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</si>
  <si>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</si>
  <si>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</si>
  <si>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</si>
  <si>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</si>
  <si>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</si>
  <si>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</si>
  <si>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</si>
  <si>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</si>
  <si>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</si>
  <si>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</si>
  <si>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</si>
  <si>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</si>
  <si>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</si>
  <si>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</si>
  <si>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</si>
  <si>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</si>
  <si>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</si>
  <si>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</si>
  <si>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</si>
  <si>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</si>
  <si>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</si>
  <si>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</si>
  <si>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</si>
  <si>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</si>
  <si>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</si>
  <si>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</si>
  <si>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</si>
  <si>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</si>
  <si>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</si>
  <si>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</si>
  <si>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</si>
  <si>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</si>
  <si>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</si>
  <si>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</si>
  <si>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</si>
  <si>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</si>
  <si>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</si>
  <si>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</si>
  <si>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</si>
  <si>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</si>
  <si>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</si>
  <si>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</si>
  <si>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</si>
  <si>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</si>
  <si>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</si>
  <si>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</si>
  <si>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</si>
  <si>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</si>
  <si>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</si>
  <si>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</si>
  <si>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</si>
  <si>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</si>
  <si>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</si>
  <si>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</si>
  <si>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</si>
  <si>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</si>
  <si>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</si>
  <si>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</si>
  <si>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</si>
  <si>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</si>
  <si>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</si>
  <si>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</si>
  <si>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</si>
  <si>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</si>
  <si>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</si>
  <si>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</si>
  <si>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</si>
  <si>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</si>
  <si>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</si>
  <si>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</si>
  <si>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</si>
  <si>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</si>
  <si>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</si>
  <si>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</si>
  <si>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</si>
  <si>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</si>
  <si>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</si>
  <si>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</si>
  <si>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</si>
  <si>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</si>
  <si>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</si>
  <si>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</si>
  <si>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</si>
  <si>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</si>
  <si>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</si>
  <si>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</si>
  <si>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</si>
  <si>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</si>
  <si>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</si>
  <si>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</si>
  <si>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</si>
  <si>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</si>
  <si>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</si>
  <si>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</si>
  <si>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</si>
  <si>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</si>
  <si>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</si>
  <si>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</si>
  <si>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</si>
  <si>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</si>
  <si>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</si>
  <si>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</si>
  <si>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</si>
  <si>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</si>
  <si>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</si>
  <si>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</si>
  <si>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</si>
  <si>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</si>
  <si>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</si>
  <si>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</si>
  <si>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</si>
  <si>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</si>
  <si>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</si>
  <si>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</si>
  <si>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</si>
  <si>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</si>
  <si>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</si>
  <si>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</si>
  <si>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</si>
  <si>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</si>
  <si>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</si>
  <si>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</si>
  <si>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</si>
  <si>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</si>
  <si>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</si>
  <si>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</si>
  <si>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</si>
  <si>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</si>
  <si>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</si>
  <si>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</si>
  <si>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</si>
  <si>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</si>
  <si>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</si>
  <si>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</si>
  <si>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</si>
  <si>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</si>
  <si>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</si>
  <si>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</si>
  <si>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</si>
  <si>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</si>
  <si>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</si>
  <si>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</si>
  <si>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</si>
  <si>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</si>
  <si>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</si>
  <si>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</si>
  <si>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</si>
  <si>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</si>
  <si>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</si>
  <si>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</si>
  <si>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</si>
  <si>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</si>
  <si>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</si>
  <si>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</si>
  <si>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</si>
  <si>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</si>
  <si>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</si>
  <si>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</si>
  <si>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</si>
  <si>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</si>
  <si>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</si>
  <si>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</si>
  <si>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</si>
  <si>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</si>
  <si>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</si>
  <si>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</si>
  <si>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</si>
  <si>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</si>
  <si>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</si>
  <si>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</si>
  <si>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</si>
  <si>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</si>
  <si>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</si>
  <si>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</si>
  <si>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</si>
  <si>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</si>
  <si>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</si>
  <si>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</si>
  <si>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</si>
  <si>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</si>
  <si>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</si>
  <si>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</si>
  <si>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</si>
  <si>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</si>
  <si>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</si>
  <si>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</si>
  <si>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</si>
  <si>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</si>
  <si>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</si>
  <si>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</si>
  <si>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</si>
  <si>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</si>
  <si>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</si>
  <si>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</si>
  <si>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</si>
  <si>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</si>
  <si>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</si>
  <si>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</si>
  <si>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</si>
  <si>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</si>
  <si>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</si>
  <si>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</si>
  <si>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</si>
  <si>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</si>
  <si>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</si>
  <si>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</si>
  <si>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</si>
  <si>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</si>
  <si>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</si>
  <si>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</si>
  <si>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</si>
  <si>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</si>
  <si>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</si>
  <si>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</si>
  <si>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</si>
  <si>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</si>
  <si>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</si>
  <si>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</si>
  <si>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</si>
  <si>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</si>
  <si>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</si>
  <si>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</si>
  <si>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</si>
  <si>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</si>
  <si>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</si>
  <si>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</si>
  <si>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</si>
  <si>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</si>
  <si>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</si>
  <si>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</si>
  <si>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</si>
  <si>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</si>
  <si>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</si>
  <si>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</si>
  <si>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</si>
  <si>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</si>
  <si>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</si>
  <si>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</si>
  <si>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</si>
  <si>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</si>
  <si>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</si>
  <si>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</si>
  <si>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</si>
  <si>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</si>
  <si>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</si>
  <si>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</si>
  <si>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</si>
  <si>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</si>
  <si>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</si>
  <si>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</si>
  <si>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</si>
  <si>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</si>
  <si>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</si>
  <si>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</si>
  <si>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</si>
  <si>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</si>
  <si>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</si>
  <si>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</si>
  <si>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</si>
  <si>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</si>
  <si>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</si>
  <si>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</si>
  <si>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</si>
  <si>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</si>
  <si>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</si>
  <si>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</si>
  <si>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</si>
  <si>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</si>
  <si>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</si>
  <si>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</si>
  <si>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</si>
  <si>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</si>
  <si>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</si>
  <si>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</si>
  <si>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</si>
  <si>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</si>
  <si>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</si>
  <si>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</si>
  <si>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</si>
  <si>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</si>
  <si>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</si>
  <si>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</si>
  <si>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</si>
  <si>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</si>
  <si>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</si>
  <si>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</si>
  <si>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</si>
  <si>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</si>
  <si>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</si>
  <si>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</si>
  <si>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</si>
  <si>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</si>
  <si>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</si>
  <si>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</si>
  <si>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</si>
  <si>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</si>
  <si>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</si>
  <si>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</si>
  <si>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</si>
  <si>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</si>
  <si>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</si>
  <si>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</si>
  <si>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</si>
  <si>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</si>
  <si>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</si>
  <si>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</si>
  <si>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</si>
  <si>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</si>
  <si>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</si>
  <si>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</si>
  <si>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</si>
  <si>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</si>
  <si>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</si>
  <si>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</si>
  <si>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</si>
  <si>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</si>
  <si>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</si>
  <si>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</si>
  <si>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</si>
  <si>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</si>
  <si>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</si>
  <si>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</si>
  <si>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</si>
  <si>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</si>
  <si>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</si>
  <si>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</si>
  <si>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</si>
  <si>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</si>
  <si>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</si>
  <si>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</si>
  <si>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</si>
  <si>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</si>
  <si>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</si>
  <si>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</si>
  <si>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</si>
  <si>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</si>
  <si>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</si>
  <si>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</si>
  <si>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</si>
  <si>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</si>
  <si>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</si>
  <si>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</si>
  <si>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</si>
  <si>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</si>
  <si>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</si>
  <si>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</si>
  <si>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</si>
  <si>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</si>
  <si>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</si>
  <si>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</si>
  <si>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</si>
  <si>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</si>
  <si>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</si>
  <si>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</si>
  <si>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</si>
  <si>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</si>
  <si>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</si>
  <si>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</si>
  <si>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</si>
  <si>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</si>
  <si>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</si>
  <si>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</si>
  <si>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</si>
  <si>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</si>
  <si>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</si>
  <si>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</si>
  <si>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</si>
  <si>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</si>
  <si>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</si>
  <si>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</si>
  <si>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</si>
  <si>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</si>
  <si>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</si>
  <si>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</si>
  <si>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</si>
  <si>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</si>
  <si>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</si>
  <si>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</si>
  <si>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</si>
  <si>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</si>
  <si>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</si>
  <si>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</si>
  <si>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</si>
  <si>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</si>
  <si>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</si>
  <si>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</si>
  <si>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</si>
  <si>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</si>
  <si>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</si>
  <si>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</si>
  <si>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</si>
  <si>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</si>
  <si>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</si>
  <si>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</si>
  <si>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</si>
  <si>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</si>
  <si>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</si>
  <si>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</si>
  <si>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</si>
  <si>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</si>
  <si>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</si>
  <si>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</si>
  <si>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</si>
  <si>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</si>
  <si>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</si>
  <si>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</si>
  <si>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</si>
  <si>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</si>
  <si>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</si>
  <si>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</si>
  <si>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</si>
  <si>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</si>
  <si>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</si>
  <si>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</si>
  <si>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</si>
  <si>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</si>
  <si>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</si>
  <si>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</si>
  <si>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</si>
  <si>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</si>
  <si>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</si>
  <si>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</si>
  <si>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</si>
  <si>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</si>
  <si>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</si>
  <si>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</si>
  <si>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</si>
  <si>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</si>
  <si>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</si>
  <si>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</si>
  <si>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</si>
  <si>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</si>
  <si>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</si>
  <si>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</si>
  <si>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</si>
  <si>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</si>
  <si>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</si>
  <si>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</si>
  <si>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</si>
  <si>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</si>
  <si>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</si>
  <si>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</si>
  <si>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</si>
  <si>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</si>
  <si>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</si>
  <si>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</si>
  <si>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</si>
  <si>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</si>
  <si>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</si>
  <si>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</si>
  <si>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</si>
  <si>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</si>
  <si>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</si>
  <si>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</si>
  <si>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</si>
  <si>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</si>
  <si>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</si>
  <si>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</si>
  <si>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</si>
  <si>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</si>
  <si>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</si>
  <si>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</si>
  <si>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</si>
  <si>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</si>
  <si>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</si>
  <si>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</si>
  <si>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</si>
  <si>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</si>
  <si>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</si>
  <si>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</si>
  <si>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</si>
  <si>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</si>
  <si>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</si>
  <si>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</si>
  <si>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</si>
  <si>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</si>
  <si>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</si>
  <si>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</si>
  <si>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</si>
  <si>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</si>
  <si>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</si>
  <si>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</si>
  <si>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</si>
  <si>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</si>
  <si>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</si>
  <si>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</si>
  <si>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</si>
  <si>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</si>
  <si>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</si>
  <si>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</si>
  <si>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</si>
  <si>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</si>
  <si>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</si>
  <si>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</si>
  <si>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</si>
  <si>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</si>
  <si>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</si>
  <si>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</si>
  <si>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</si>
  <si>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</si>
  <si>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</si>
  <si>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</si>
  <si>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</si>
  <si>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</si>
  <si>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</si>
  <si>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</si>
  <si>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</si>
  <si>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</si>
  <si>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</si>
  <si>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</si>
  <si>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</si>
  <si>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</si>
  <si>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</si>
  <si>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</si>
  <si>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</si>
  <si>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</si>
  <si>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</si>
  <si>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</si>
  <si>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</si>
  <si>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</si>
  <si>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</si>
  <si>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</si>
  <si>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</si>
  <si>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</si>
  <si>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</si>
  <si>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</si>
  <si>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</si>
  <si>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</si>
  <si>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</si>
  <si>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</si>
  <si>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</si>
  <si>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</si>
  <si>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</si>
  <si>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</si>
  <si>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</si>
  <si>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</si>
  <si>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</si>
  <si>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</si>
  <si>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</si>
  <si>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</si>
  <si>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</si>
  <si>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</si>
  <si>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</si>
  <si>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</si>
  <si>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</si>
  <si>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</si>
  <si>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</si>
  <si>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</si>
  <si>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</si>
  <si>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</si>
  <si>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</si>
  <si>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</si>
  <si>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</si>
  <si>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</si>
  <si>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</si>
  <si>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</si>
  <si>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</si>
  <si>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</si>
  <si>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</si>
  <si>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</si>
  <si>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</si>
  <si>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</si>
  <si>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</si>
  <si>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</si>
  <si>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</si>
  <si>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</si>
  <si>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</si>
  <si>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</si>
  <si>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</si>
  <si>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</si>
  <si>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</si>
  <si>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</si>
  <si>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</si>
  <si>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</si>
  <si>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</si>
  <si>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</si>
  <si>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</si>
  <si>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</si>
  <si>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</si>
  <si>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</si>
  <si>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</si>
  <si>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</si>
  <si>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</si>
  <si>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</si>
  <si>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</si>
  <si>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</si>
  <si>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</si>
  <si>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</si>
  <si>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</si>
  <si>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</si>
  <si>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</si>
  <si>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</si>
  <si>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</si>
  <si>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</si>
  <si>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</si>
  <si>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</si>
  <si>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</si>
  <si>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</si>
  <si>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</si>
  <si>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</si>
  <si>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</si>
  <si>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</si>
  <si>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</si>
  <si>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</si>
  <si>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</si>
  <si>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</si>
  <si>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</si>
  <si>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</si>
  <si>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</si>
  <si>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</si>
  <si>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</si>
  <si>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</si>
  <si>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</si>
  <si>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</si>
  <si>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</si>
  <si>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</si>
  <si>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</si>
  <si>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</si>
  <si>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</si>
  <si>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</si>
  <si>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</si>
  <si>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</si>
  <si>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</si>
  <si>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</si>
  <si>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</si>
  <si>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</si>
  <si>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</si>
  <si>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</si>
  <si>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</si>
  <si>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</si>
  <si>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</si>
  <si>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</si>
  <si>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</si>
  <si>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</si>
  <si>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</si>
  <si>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</si>
  <si>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</si>
  <si>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</si>
  <si>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</si>
  <si>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</si>
  <si>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</si>
  <si>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</si>
  <si>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</si>
  <si>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</si>
  <si>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</si>
  <si>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</si>
  <si>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</si>
  <si>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</si>
  <si>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</si>
  <si>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</si>
  <si>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</si>
  <si>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</si>
  <si>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</si>
  <si>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</si>
  <si>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</si>
  <si>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</si>
  <si>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</si>
  <si>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</si>
  <si>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</si>
  <si>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</si>
  <si>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</si>
  <si>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</si>
  <si>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</si>
  <si>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</si>
  <si>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</si>
  <si>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</si>
  <si>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</si>
  <si>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</si>
  <si>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</si>
  <si>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</si>
  <si>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</si>
  <si>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</si>
  <si>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</si>
  <si>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</si>
  <si>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</si>
  <si>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</si>
  <si>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</si>
  <si>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</si>
  <si>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</si>
  <si>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</si>
  <si>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</si>
  <si>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</si>
  <si>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</si>
  <si>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</si>
  <si>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</si>
  <si>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</si>
  <si>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</si>
  <si>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</si>
  <si>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</si>
  <si>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</si>
  <si>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</si>
  <si>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</si>
  <si>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</si>
  <si>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</si>
  <si>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</si>
  <si>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</si>
  <si>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</si>
  <si>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</si>
  <si>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</si>
  <si>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</si>
  <si>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</si>
  <si>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</si>
  <si>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</si>
  <si>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</si>
  <si>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</si>
  <si>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</si>
  <si>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</si>
  <si>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</si>
  <si>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</si>
  <si>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</si>
  <si>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</si>
  <si>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</si>
  <si>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</si>
  <si>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</si>
  <si>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</si>
  <si>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</si>
  <si>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</si>
  <si>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</si>
  <si>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</si>
  <si>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</si>
  <si>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</si>
  <si>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</si>
  <si>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</si>
  <si>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</si>
  <si>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</si>
  <si>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</si>
  <si>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</si>
  <si>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</si>
  <si>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</si>
  <si>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</si>
  <si>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</si>
  <si>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</si>
  <si>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</si>
  <si>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</si>
  <si>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</si>
  <si>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</si>
  <si>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</si>
  <si>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</si>
  <si>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</si>
  <si>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</si>
  <si>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</si>
  <si>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</si>
  <si>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</si>
  <si>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</si>
  <si>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</si>
  <si>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</si>
  <si>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</si>
  <si>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</si>
  <si>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</si>
  <si>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</si>
  <si>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</si>
  <si>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</si>
  <si>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</si>
  <si>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</si>
  <si>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</si>
  <si>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</si>
  <si>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</si>
  <si>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</si>
  <si>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</si>
  <si>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</si>
  <si>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</si>
  <si>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</si>
  <si>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</si>
  <si>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</si>
  <si>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</si>
  <si>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</si>
  <si>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</si>
  <si>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</si>
  <si>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</si>
  <si>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</si>
  <si>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</si>
  <si>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</si>
  <si>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</si>
  <si>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</si>
  <si>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</si>
  <si>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</si>
  <si>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</si>
  <si>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</si>
  <si>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</si>
  <si>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</si>
  <si>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</si>
  <si>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</si>
  <si>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</si>
  <si>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</si>
  <si>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</si>
  <si>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</si>
  <si>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</si>
  <si>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</si>
  <si>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</si>
  <si>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</si>
  <si>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</si>
  <si>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</si>
  <si>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</si>
  <si>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</si>
  <si>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</si>
  <si>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</si>
  <si>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</si>
  <si>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</si>
  <si>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</si>
  <si>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</si>
  <si>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</si>
  <si>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</si>
  <si>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</si>
  <si>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</si>
  <si>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</si>
  <si>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</si>
  <si>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</si>
  <si>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</si>
  <si>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</si>
  <si>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</si>
  <si>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</si>
  <si>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</si>
  <si>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</si>
  <si>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</si>
  <si>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</si>
  <si>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</si>
  <si>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</si>
  <si>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</si>
  <si>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</si>
  <si>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</si>
  <si>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</si>
  <si>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</si>
  <si>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</si>
  <si>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</si>
  <si>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</si>
  <si>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</si>
  <si>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</si>
  <si>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</si>
  <si>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</si>
  <si>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</si>
  <si>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</si>
  <si>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</si>
  <si>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</si>
  <si>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</si>
  <si>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</si>
  <si>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</si>
  <si>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</si>
  <si>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</si>
  <si>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</si>
  <si>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</si>
  <si>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</si>
  <si>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</si>
  <si>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</si>
  <si>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</si>
  <si>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</si>
  <si>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</si>
  <si>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</si>
  <si>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</si>
  <si>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</si>
  <si>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</si>
  <si>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</si>
  <si>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</si>
  <si>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</si>
  <si>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</si>
  <si>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</si>
  <si>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</si>
  <si>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</si>
  <si>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</si>
  <si>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</si>
  <si>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</si>
  <si>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</si>
  <si>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</si>
  <si>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</si>
  <si>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</si>
  <si>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</si>
  <si>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</si>
  <si>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</si>
  <si>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</si>
  <si>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</si>
  <si>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</si>
  <si>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</si>
  <si>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</si>
  <si>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</si>
  <si>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</si>
  <si>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</si>
  <si>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</si>
  <si>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</si>
  <si>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</si>
  <si>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</si>
  <si>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</si>
  <si>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</si>
  <si>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</si>
  <si>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</si>
  <si>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</si>
  <si>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</si>
  <si>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</si>
  <si>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</si>
  <si>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</si>
  <si>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</si>
  <si>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</si>
  <si>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</si>
  <si>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</si>
  <si>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</si>
  <si>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</si>
  <si>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</si>
  <si>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</si>
  <si>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</si>
  <si>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</si>
  <si>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</si>
  <si>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</si>
  <si>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</si>
  <si>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</si>
  <si>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</si>
  <si>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</si>
  <si>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</si>
  <si>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</si>
  <si>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</si>
  <si>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</si>
  <si>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</si>
  <si>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</si>
  <si>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</si>
  <si>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</si>
  <si>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</si>
  <si>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</si>
  <si>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</si>
  <si>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</si>
  <si>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</si>
  <si>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</si>
  <si>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</si>
  <si>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</si>
  <si>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</si>
  <si>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</si>
  <si>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</si>
  <si>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</si>
  <si>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</si>
  <si>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</si>
  <si>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</si>
  <si>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</si>
  <si>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</si>
  <si>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</si>
  <si>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</si>
  <si>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</si>
  <si>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</si>
  <si>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</si>
  <si>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</si>
  <si>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</si>
  <si>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</si>
  <si>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</si>
  <si>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</si>
  <si>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</si>
  <si>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</si>
  <si>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</si>
  <si>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</si>
  <si>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</si>
  <si>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</si>
  <si>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</si>
  <si>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</si>
  <si>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</si>
  <si>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</si>
  <si>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</si>
  <si>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</si>
  <si>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</si>
  <si>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</si>
  <si>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</si>
  <si>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</si>
  <si>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</si>
  <si>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</si>
  <si>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</si>
  <si>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</si>
  <si>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</si>
  <si>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</si>
  <si>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</si>
  <si>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</si>
  <si>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</si>
  <si>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</si>
  <si>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</si>
  <si>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</si>
  <si>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</si>
  <si>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</si>
  <si>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</si>
  <si>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</si>
  <si>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</si>
  <si>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</si>
  <si>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</si>
  <si>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</si>
  <si>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</si>
  <si>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</si>
  <si>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</si>
  <si>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</si>
  <si>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</si>
  <si>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</si>
  <si>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</si>
  <si>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</si>
  <si>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</si>
  <si>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</si>
  <si>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</si>
  <si>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</si>
  <si>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</si>
  <si>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</si>
  <si>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</si>
  <si>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</si>
  <si>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</si>
  <si>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</si>
  <si>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</si>
  <si>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</si>
  <si>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</si>
  <si>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</si>
  <si>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</si>
  <si>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</si>
  <si>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</si>
  <si>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</si>
  <si>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</si>
  <si>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</si>
  <si>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</si>
  <si>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</si>
  <si>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</si>
  <si>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</si>
  <si>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</si>
  <si>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</si>
  <si>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</si>
  <si>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</si>
  <si>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</si>
  <si>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</si>
  <si>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</si>
  <si>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</si>
  <si>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</si>
  <si>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</si>
  <si>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</si>
  <si>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</si>
  <si>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</si>
  <si>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</si>
  <si>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</si>
  <si>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</si>
  <si>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</si>
  <si>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</si>
  <si>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</si>
  <si>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</si>
  <si>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</si>
  <si>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</si>
  <si>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</si>
  <si>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</si>
  <si>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</si>
  <si>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</si>
  <si>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</si>
  <si>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</si>
  <si>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</si>
  <si>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</si>
  <si>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</si>
  <si>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</si>
  <si>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</si>
  <si>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</si>
  <si>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</si>
  <si>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</si>
  <si>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</si>
  <si>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</si>
  <si>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</si>
  <si>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</si>
  <si>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</si>
  <si>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</si>
  <si>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</si>
  <si>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</si>
  <si>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</si>
  <si>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</si>
  <si>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</si>
  <si>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</si>
  <si>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</si>
  <si>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</si>
  <si>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</si>
  <si>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</si>
  <si>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</si>
  <si>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</si>
  <si>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</si>
  <si>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</si>
  <si>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</si>
  <si>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</si>
  <si>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</si>
  <si>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</si>
  <si>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</si>
  <si>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</si>
  <si>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</si>
  <si>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</si>
  <si>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</si>
  <si>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</si>
  <si>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</si>
  <si>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</si>
  <si>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</si>
  <si>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</si>
  <si>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</si>
  <si>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</si>
  <si>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</si>
  <si>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</si>
  <si>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</si>
  <si>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</si>
  <si>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</si>
  <si>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</si>
  <si>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</si>
  <si>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</si>
  <si>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</si>
  <si>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</si>
  <si>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</si>
  <si>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</si>
  <si>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</si>
  <si>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</si>
  <si>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</si>
  <si>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</si>
  <si>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</si>
  <si>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</si>
  <si>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</si>
  <si>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</si>
  <si>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</si>
  <si>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</si>
  <si>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</si>
  <si>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</si>
  <si>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</si>
  <si>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</si>
  <si>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</si>
  <si>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</si>
  <si>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</si>
  <si>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</si>
  <si>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</si>
  <si>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</si>
  <si>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</si>
  <si>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</si>
  <si>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</si>
  <si>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</si>
  <si>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</si>
  <si>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</si>
  <si>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</si>
  <si>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</si>
  <si>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</si>
  <si>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</si>
  <si>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</si>
  <si>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</si>
  <si>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</si>
  <si>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</si>
  <si>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</si>
  <si>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</si>
  <si>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</si>
  <si>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</si>
  <si>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</si>
  <si>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</si>
  <si>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</si>
  <si>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</si>
  <si>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</si>
  <si>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</si>
  <si>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</si>
  <si>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</si>
  <si>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</si>
  <si>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</si>
  <si>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</si>
  <si>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</si>
  <si>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</si>
  <si>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</si>
  <si>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</si>
  <si>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</si>
  <si>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</si>
  <si>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</si>
  <si>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</si>
  <si>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</si>
  <si>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</si>
  <si>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</si>
  <si>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</si>
  <si>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</si>
  <si>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</si>
  <si>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</si>
  <si>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</si>
  <si>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</si>
  <si>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</si>
  <si>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</si>
  <si>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</si>
  <si>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</si>
  <si>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</si>
  <si>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</si>
  <si>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</si>
  <si>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</si>
  <si>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</si>
  <si>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</si>
  <si>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</si>
  <si>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</si>
  <si>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</si>
  <si>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</si>
  <si>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</si>
  <si>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</si>
  <si>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</si>
  <si>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</si>
  <si>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</si>
  <si>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</si>
  <si>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</si>
  <si>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</si>
  <si>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</si>
  <si>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</si>
  <si>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</si>
  <si>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</si>
  <si>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</si>
  <si>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</si>
  <si>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</si>
  <si>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</si>
  <si>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</si>
  <si>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</si>
  <si>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</si>
  <si>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</si>
  <si>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</si>
  <si>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</si>
  <si>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</si>
  <si>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</si>
  <si>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</si>
  <si>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</si>
  <si>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</si>
  <si>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</si>
  <si>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</si>
  <si>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</si>
  <si>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</si>
  <si>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</si>
  <si>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</si>
  <si>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</si>
  <si>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</si>
  <si>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</si>
  <si>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</si>
  <si>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</si>
  <si>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</si>
  <si>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</si>
  <si>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</si>
  <si>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</si>
  <si>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</si>
  <si>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</si>
  <si>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</si>
  <si>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</si>
  <si>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</si>
  <si>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</si>
  <si>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</si>
  <si>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</si>
  <si>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</si>
  <si>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</si>
  <si>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</si>
  <si>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</si>
  <si>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</si>
  <si>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</si>
  <si>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</si>
  <si>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</si>
  <si>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</si>
  <si>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</si>
  <si>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</si>
  <si>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</si>
  <si>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</si>
  <si>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</si>
  <si>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</si>
  <si>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</si>
  <si>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</si>
  <si>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</si>
  <si>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</si>
  <si>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</si>
  <si>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</si>
  <si>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</si>
  <si>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</si>
  <si>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</si>
  <si>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</si>
  <si>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</si>
  <si>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</si>
  <si>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</si>
  <si>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</si>
  <si>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</si>
  <si>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</si>
  <si>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</si>
  <si>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</si>
  <si>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</si>
  <si>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</si>
  <si>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</si>
  <si>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</si>
  <si>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</si>
  <si>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</si>
  <si>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</si>
  <si>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</si>
  <si>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</si>
  <si>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</si>
  <si>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</si>
  <si>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</si>
  <si>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</si>
  <si>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</si>
  <si>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</si>
  <si>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</si>
  <si>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</si>
  <si>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</si>
  <si>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</si>
  <si>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</si>
  <si>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</si>
  <si>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</si>
  <si>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</si>
  <si>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</si>
  <si>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</si>
  <si>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</si>
  <si>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</si>
  <si>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</si>
  <si>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</si>
  <si>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</si>
  <si>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</si>
  <si>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</si>
  <si>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</si>
  <si>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</si>
  <si>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</si>
  <si>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</si>
  <si>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</si>
  <si>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</si>
  <si>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</si>
  <si>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</si>
  <si>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</si>
  <si>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</si>
  <si>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</si>
  <si>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</si>
  <si>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</si>
  <si>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</si>
  <si>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</si>
  <si>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</si>
  <si>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</si>
  <si>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</si>
  <si>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</si>
  <si>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</si>
  <si>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</si>
  <si>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</si>
  <si>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</si>
  <si>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</si>
  <si>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</si>
  <si>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</si>
  <si>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</si>
  <si>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</si>
  <si>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</si>
  <si>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</si>
  <si>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</si>
  <si>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</si>
  <si>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</si>
  <si>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</si>
  <si>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</si>
  <si>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</si>
  <si>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</si>
  <si>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</si>
  <si>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</si>
  <si>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</si>
  <si>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</si>
  <si>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</si>
  <si>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</si>
  <si>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</si>
  <si>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</si>
  <si>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</si>
  <si>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</si>
  <si>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</si>
  <si>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</si>
  <si>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</si>
  <si>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</si>
  <si>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</si>
  <si>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</si>
  <si>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</si>
  <si>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</si>
  <si>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</si>
  <si>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</si>
  <si>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</si>
  <si>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</si>
  <si>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</si>
  <si>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</si>
  <si>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</si>
  <si>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</si>
  <si>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</si>
  <si>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</si>
  <si>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</si>
  <si>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</si>
  <si>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</si>
  <si>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</si>
  <si>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</si>
  <si>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</si>
  <si>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</si>
  <si>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</si>
  <si>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</si>
  <si>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</si>
  <si>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</si>
  <si>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</si>
  <si>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</si>
  <si>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</si>
  <si>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</si>
  <si>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</si>
  <si>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</si>
  <si>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</si>
  <si>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</si>
  <si>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</si>
  <si>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</si>
  <si>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</si>
  <si>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</si>
  <si>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</si>
  <si>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</si>
  <si>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</si>
  <si>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</si>
  <si>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</si>
  <si>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</si>
  <si>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</si>
  <si>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</si>
  <si>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</si>
  <si>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</si>
  <si>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</si>
  <si>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</si>
  <si>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</si>
  <si>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</si>
  <si>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</si>
  <si>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</si>
  <si>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</si>
  <si>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</si>
  <si>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</si>
  <si>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</si>
  <si>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</si>
  <si>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</si>
  <si>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</si>
  <si>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</si>
  <si>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</si>
  <si>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</si>
  <si>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</si>
  <si>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</si>
  <si>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</si>
  <si>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</si>
  <si>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</si>
  <si>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</si>
  <si>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</si>
  <si>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</si>
  <si>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</si>
  <si>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</si>
  <si>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</si>
  <si>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</si>
  <si>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</si>
  <si>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</si>
  <si>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</si>
  <si>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</si>
  <si>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</si>
  <si>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</si>
  <si>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</si>
  <si>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</si>
  <si>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</si>
  <si>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</si>
  <si>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</si>
  <si>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</si>
  <si>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</si>
  <si>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</si>
  <si>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</si>
  <si>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</si>
  <si>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</si>
  <si>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</si>
  <si>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</si>
  <si>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</si>
  <si>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</si>
  <si>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</si>
  <si>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</si>
  <si>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</si>
  <si>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</si>
  <si>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</si>
  <si>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</si>
  <si>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</si>
  <si>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</si>
  <si>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</si>
  <si>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</si>
  <si>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</si>
  <si>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</si>
  <si>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</si>
  <si>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</si>
  <si>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</si>
  <si>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</si>
  <si>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</si>
  <si>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</si>
  <si>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</si>
  <si>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</si>
  <si>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</si>
  <si>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</si>
  <si>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</si>
  <si>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</si>
  <si>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</si>
  <si>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</si>
  <si>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</si>
  <si>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</si>
  <si>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</si>
  <si>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</si>
  <si>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</si>
  <si>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</si>
  <si>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</si>
  <si>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</si>
  <si>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</si>
  <si>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</si>
  <si>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</si>
  <si>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</si>
  <si>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</si>
  <si>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</si>
  <si>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</si>
  <si>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</si>
  <si>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</si>
  <si>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</si>
  <si>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</si>
  <si>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</si>
  <si>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</si>
  <si>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</si>
  <si>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</si>
  <si>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</si>
  <si>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</si>
  <si>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</si>
  <si>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</si>
  <si>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</si>
  <si>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</si>
  <si>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</si>
  <si>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</si>
  <si>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</si>
  <si>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</si>
  <si>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</si>
  <si>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</si>
  <si>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</si>
  <si>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</si>
  <si>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</si>
  <si>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</si>
  <si>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</si>
  <si>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</si>
  <si>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</si>
  <si>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</si>
  <si>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</si>
  <si>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</si>
  <si>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</si>
  <si>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</si>
  <si>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</si>
  <si>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</si>
  <si>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</si>
  <si>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</si>
  <si>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</si>
  <si>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</si>
  <si>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</si>
  <si>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</si>
  <si>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</si>
  <si>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</si>
  <si>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</si>
  <si>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</si>
  <si>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</si>
  <si>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</si>
  <si>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</si>
  <si>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</si>
  <si>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</si>
  <si>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</si>
  <si>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</si>
  <si>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</si>
  <si>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</si>
  <si>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</si>
  <si>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</si>
  <si>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</si>
  <si>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</si>
  <si>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</si>
  <si>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</si>
  <si>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</si>
  <si>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</si>
  <si>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</si>
  <si>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</si>
  <si>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</si>
  <si>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</si>
  <si>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</si>
  <si>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</si>
  <si>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</si>
  <si>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</si>
  <si>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</si>
  <si>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</si>
  <si>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</si>
  <si>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</si>
  <si>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</si>
  <si>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</si>
  <si>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</si>
  <si>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</si>
  <si>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</si>
  <si>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</si>
  <si>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</si>
  <si>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</si>
  <si>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</si>
  <si>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</si>
  <si>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</si>
  <si>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</si>
  <si>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</si>
  <si>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</si>
  <si>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</si>
  <si>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</si>
  <si>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</si>
  <si>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</si>
  <si>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</si>
  <si>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</si>
  <si>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</si>
  <si>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</si>
  <si>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</si>
  <si>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</si>
  <si>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</si>
  <si>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</si>
  <si>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</si>
  <si>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</si>
  <si>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</si>
  <si>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</si>
  <si>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</si>
  <si>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</si>
  <si>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</si>
  <si>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</si>
  <si>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</si>
  <si>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</si>
  <si>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</si>
  <si>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</si>
  <si>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</si>
  <si>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</si>
  <si>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</si>
  <si>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</si>
  <si>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</si>
  <si>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</si>
  <si>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</si>
  <si>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</si>
  <si>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</si>
  <si>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</si>
  <si>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</si>
  <si>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</si>
  <si>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</si>
  <si>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</si>
  <si>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</si>
  <si>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</si>
  <si>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</si>
  <si>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</si>
  <si>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</si>
  <si>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</si>
  <si>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</si>
  <si>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</si>
  <si>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</si>
  <si>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</si>
  <si>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</si>
  <si>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</si>
  <si>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</si>
  <si>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</si>
  <si>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</si>
  <si>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</si>
  <si>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</si>
  <si>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</si>
  <si>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</si>
  <si>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</si>
  <si>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</si>
  <si>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</si>
  <si>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</si>
  <si>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</si>
  <si>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</si>
  <si>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</si>
  <si>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</si>
  <si>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</si>
  <si>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</si>
  <si>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</si>
  <si>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</si>
  <si>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</si>
  <si>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</si>
  <si>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</si>
  <si>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</si>
  <si>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</si>
  <si>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</si>
  <si>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</si>
  <si>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</si>
  <si>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</si>
  <si>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</si>
  <si>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</si>
  <si>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</si>
  <si>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</si>
  <si>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</si>
  <si>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</si>
  <si>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</si>
  <si>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</si>
  <si>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</si>
  <si>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</si>
  <si>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</si>
  <si>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</si>
  <si>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</si>
  <si>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</si>
  <si>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</si>
  <si>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</si>
  <si>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</si>
  <si>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</si>
  <si>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</si>
  <si>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</si>
  <si>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</si>
  <si>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</si>
  <si>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</si>
  <si>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</si>
  <si>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</si>
  <si>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</si>
  <si>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</si>
  <si>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</si>
  <si>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</si>
  <si>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</si>
  <si>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</si>
  <si>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</si>
  <si>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</si>
  <si>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</si>
  <si>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</si>
  <si>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</si>
  <si>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</si>
  <si>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</si>
  <si>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</si>
  <si>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</si>
  <si>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</si>
  <si>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</si>
  <si>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</si>
  <si>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</si>
  <si>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</si>
  <si>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</si>
  <si>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</si>
  <si>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</si>
  <si>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</si>
  <si>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</si>
  <si>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</si>
  <si>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</si>
  <si>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</si>
  <si>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</si>
  <si>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</si>
  <si>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</si>
  <si>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</si>
  <si>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</si>
  <si>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</si>
  <si>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</si>
  <si>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</si>
  <si>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</si>
  <si>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</si>
  <si>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</si>
  <si>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</si>
  <si>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</si>
  <si>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</si>
  <si>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</si>
  <si>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</si>
  <si>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</si>
  <si>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</si>
  <si>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</si>
  <si>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</si>
  <si>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</si>
  <si>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</si>
  <si>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</si>
  <si>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</si>
  <si>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</si>
  <si>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</si>
  <si>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</si>
  <si>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</si>
  <si>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</si>
  <si>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</si>
  <si>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</si>
  <si>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</si>
  <si>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</si>
  <si>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</si>
  <si>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</si>
  <si>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</si>
  <si>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</si>
  <si>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</si>
  <si>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</si>
  <si>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</si>
  <si>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</si>
  <si>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</si>
  <si>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</si>
  <si>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</si>
  <si>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</si>
  <si>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</si>
  <si>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</si>
  <si>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</si>
  <si>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</si>
  <si>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</si>
  <si>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</si>
  <si>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</si>
  <si>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</si>
  <si>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</si>
  <si>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</si>
  <si>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</si>
  <si>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</si>
  <si>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</si>
  <si>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</si>
  <si>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</si>
  <si>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</si>
  <si>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</si>
  <si>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</si>
  <si>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</si>
  <si>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</si>
  <si>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</si>
  <si>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</si>
  <si>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</si>
  <si>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</si>
  <si>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</si>
  <si>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</si>
  <si>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</si>
  <si>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</si>
  <si>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</si>
  <si>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</si>
  <si>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</si>
  <si>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</si>
  <si>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</si>
  <si>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</si>
  <si>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</si>
  <si>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</si>
  <si>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</si>
  <si>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</si>
  <si>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</si>
  <si>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</si>
  <si>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</si>
  <si>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</si>
  <si>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</si>
  <si>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</si>
  <si>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</si>
  <si>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</si>
  <si>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</si>
  <si>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</si>
  <si>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</si>
  <si>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</si>
  <si>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</si>
  <si>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</si>
  <si>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</si>
  <si>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</si>
  <si>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</si>
  <si>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</si>
  <si>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</si>
  <si>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</si>
  <si>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</si>
  <si>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</si>
  <si>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</si>
  <si>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</si>
  <si>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</si>
  <si>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</si>
  <si>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</si>
  <si>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</si>
  <si>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</si>
  <si>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</si>
  <si>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</si>
  <si>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</si>
  <si>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</si>
  <si>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</si>
  <si>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</si>
  <si>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</si>
  <si>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</si>
  <si>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</si>
  <si>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</si>
  <si>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</si>
  <si>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</si>
  <si>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</si>
  <si>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</si>
  <si>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</si>
  <si>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</si>
  <si>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</si>
  <si>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</si>
  <si>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</si>
  <si>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</si>
  <si>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</si>
  <si>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</si>
  <si>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</si>
  <si>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</si>
  <si>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</si>
  <si>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</si>
  <si>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</si>
  <si>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</si>
  <si>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</si>
  <si>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</si>
  <si>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</si>
  <si>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</si>
  <si>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</si>
  <si>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</si>
  <si>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</si>
  <si>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</si>
  <si>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</si>
  <si>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</si>
  <si>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</si>
  <si>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</si>
  <si>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</si>
  <si>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</si>
  <si>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</si>
  <si>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</si>
  <si>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</si>
  <si>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</si>
  <si>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</si>
  <si>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</si>
  <si>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</si>
  <si>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</si>
  <si>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</si>
  <si>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</si>
  <si>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</si>
  <si>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</si>
  <si>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</si>
  <si>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</si>
  <si>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</si>
  <si>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</si>
  <si>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</si>
  <si>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</si>
  <si>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</si>
  <si>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</si>
  <si>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</si>
  <si>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</si>
  <si>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</si>
  <si>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</si>
  <si>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</si>
  <si>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</si>
  <si>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</si>
  <si>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</si>
  <si>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</si>
  <si>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</si>
  <si>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</si>
  <si>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</si>
  <si>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</si>
  <si>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</si>
  <si>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</si>
  <si>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</si>
  <si>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</si>
  <si>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</si>
  <si>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</si>
  <si>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</si>
  <si>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</si>
  <si>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</si>
  <si>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</si>
  <si>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</si>
  <si>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</si>
  <si>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</si>
  <si>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</si>
  <si>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</si>
  <si>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</si>
  <si>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</si>
  <si>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</si>
  <si>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</si>
  <si>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</si>
  <si>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</si>
  <si>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</si>
  <si>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</si>
  <si>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</si>
  <si>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</si>
  <si>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</si>
  <si>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</si>
  <si>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</si>
  <si>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</si>
  <si>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</si>
  <si>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</si>
  <si>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</si>
  <si>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</si>
  <si>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</si>
  <si>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</si>
  <si>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</si>
  <si>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</si>
  <si>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</si>
  <si>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</si>
  <si>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</si>
  <si>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</si>
  <si>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</si>
  <si>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</si>
  <si>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</si>
  <si>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</si>
  <si>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</si>
  <si>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</si>
  <si>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</si>
  <si>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</si>
  <si>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</si>
  <si>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</si>
  <si>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</si>
  <si>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</si>
  <si>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</si>
  <si>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</si>
  <si>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</si>
  <si>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</si>
  <si>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</si>
  <si>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</si>
  <si>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</si>
  <si>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</si>
  <si>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</si>
  <si>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</si>
  <si>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</si>
  <si>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</si>
  <si>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</si>
  <si>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</si>
  <si>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</si>
  <si>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</si>
  <si>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</si>
  <si>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</si>
  <si>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</si>
  <si>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</si>
  <si>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</si>
  <si>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</si>
  <si>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</si>
  <si>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</si>
  <si>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</si>
  <si>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</si>
  <si>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</si>
  <si>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</si>
  <si>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</si>
  <si>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</si>
  <si>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</si>
  <si>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</si>
  <si>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</si>
  <si>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</si>
  <si>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</si>
  <si>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</si>
  <si>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</si>
  <si>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</si>
  <si>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</si>
  <si>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</si>
  <si>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</si>
  <si>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</si>
  <si>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</si>
  <si>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</si>
  <si>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</si>
  <si>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</si>
  <si>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</si>
  <si>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</si>
  <si>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</si>
  <si>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</si>
  <si>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</si>
  <si>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</si>
  <si>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</si>
  <si>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</si>
  <si>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</si>
  <si>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</si>
  <si>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</si>
  <si>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</si>
  <si>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</si>
  <si>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</si>
  <si>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</si>
  <si>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</si>
  <si>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</si>
  <si>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</si>
  <si>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</si>
  <si>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</si>
  <si>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</si>
  <si>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</si>
  <si>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</si>
  <si>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</si>
  <si>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</si>
  <si>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</si>
  <si>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</si>
  <si>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</si>
  <si>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</si>
  <si>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</si>
  <si>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</si>
  <si>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</si>
  <si>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</si>
  <si>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</si>
  <si>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</si>
  <si>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</si>
  <si>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</si>
  <si>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</si>
  <si>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</si>
  <si>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</si>
  <si>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</si>
  <si>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</si>
  <si>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</si>
  <si>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</si>
  <si>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</si>
  <si>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</si>
  <si>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</si>
  <si>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</si>
  <si>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</si>
  <si>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</si>
  <si>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</si>
  <si>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</si>
  <si>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</si>
  <si>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</si>
  <si>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</si>
  <si>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</si>
  <si>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</si>
  <si>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</si>
  <si>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</si>
  <si>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</si>
  <si>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</si>
  <si>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</si>
  <si>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</si>
  <si>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</si>
  <si>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</si>
  <si>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</si>
  <si>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</si>
  <si>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</si>
  <si>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</si>
  <si>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</si>
  <si>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</si>
  <si>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</si>
  <si>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</si>
  <si>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</si>
  <si>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</si>
  <si>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</si>
  <si>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</si>
  <si>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</si>
  <si>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</si>
  <si>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</si>
  <si>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</si>
  <si>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</si>
  <si>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</si>
  <si>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</si>
  <si>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</si>
  <si>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</si>
  <si>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</si>
  <si>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</si>
  <si>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</si>
  <si>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</si>
  <si>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</si>
  <si>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</si>
  <si>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</si>
  <si>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</si>
  <si>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</si>
  <si>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</si>
  <si>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</si>
  <si>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</si>
  <si>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</si>
  <si>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</si>
  <si>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</si>
  <si>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</si>
  <si>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</si>
  <si>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</si>
  <si>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</si>
  <si>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</si>
  <si>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</si>
  <si>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</si>
  <si>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</si>
  <si>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</si>
  <si>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</si>
  <si>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</si>
  <si>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</si>
  <si>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</si>
  <si>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</si>
  <si>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</si>
  <si>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</si>
  <si>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</si>
  <si>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</si>
  <si>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</si>
  <si>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</si>
  <si>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</si>
  <si>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</si>
  <si>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</si>
  <si>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</si>
  <si>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</si>
  <si>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</si>
  <si>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</si>
  <si>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</si>
  <si>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</si>
  <si>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</si>
  <si>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</si>
  <si>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</si>
  <si>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</si>
  <si>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</si>
  <si>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</si>
  <si>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</si>
  <si>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</si>
  <si>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</si>
  <si>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</si>
  <si>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</si>
  <si>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</si>
  <si>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</si>
  <si>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</si>
  <si>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</si>
  <si>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</si>
  <si>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</si>
  <si>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</si>
  <si>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</si>
  <si>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</si>
  <si>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</si>
  <si>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</si>
  <si>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</si>
  <si>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</si>
  <si>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</si>
  <si>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</si>
  <si>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</si>
  <si>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</si>
  <si>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</si>
  <si>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</si>
  <si>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</si>
  <si>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</si>
  <si>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</si>
  <si>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</si>
  <si>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</si>
  <si>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</si>
  <si>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</si>
  <si>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</si>
  <si>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</si>
  <si>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</si>
  <si>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</si>
  <si>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</si>
  <si>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</si>
  <si>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</si>
  <si>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</si>
  <si>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</si>
  <si>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</si>
  <si>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</si>
  <si>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</si>
  <si>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</si>
  <si>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</si>
  <si>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</si>
  <si>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</si>
  <si>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</si>
  <si>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</si>
  <si>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</si>
  <si>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</si>
  <si>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</si>
  <si>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</si>
  <si>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</si>
  <si>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</si>
  <si>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</si>
  <si>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</si>
  <si>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</si>
  <si>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</si>
  <si>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</si>
  <si>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</si>
  <si>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</si>
  <si>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</si>
  <si>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</si>
  <si>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</si>
  <si>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</si>
  <si>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</si>
  <si>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</si>
  <si>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</si>
  <si>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</si>
  <si>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</si>
  <si>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</si>
  <si>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</si>
  <si>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</si>
  <si>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</si>
  <si>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</si>
  <si>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</si>
  <si>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</si>
  <si>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</si>
  <si>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</si>
  <si>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</si>
  <si>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</si>
  <si>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</si>
  <si>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</si>
  <si>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</si>
  <si>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</si>
  <si>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</si>
  <si>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</si>
  <si>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</si>
  <si>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</si>
  <si>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</si>
  <si>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</si>
  <si>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</si>
  <si>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</si>
  <si>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</si>
  <si>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</si>
  <si>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</si>
  <si>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</si>
  <si>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</si>
  <si>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</si>
  <si>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</si>
  <si>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</si>
  <si>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</si>
  <si>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</si>
  <si>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</si>
  <si>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</si>
  <si>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</si>
  <si>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</si>
  <si>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</si>
  <si>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</si>
  <si>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</si>
  <si>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</si>
  <si>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</si>
  <si>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</si>
  <si>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</si>
  <si>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</si>
  <si>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</si>
  <si>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</si>
  <si>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</si>
  <si>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</si>
  <si>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</si>
  <si>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</si>
  <si>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</si>
  <si>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</si>
  <si>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</si>
  <si>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</si>
  <si>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</si>
  <si>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</si>
  <si>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</si>
  <si>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</si>
  <si>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</si>
  <si>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</si>
  <si>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</si>
  <si>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</si>
  <si>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</si>
  <si>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</si>
  <si>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</si>
  <si>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</si>
  <si>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</si>
  <si>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</si>
  <si>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</si>
  <si>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</si>
  <si>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</si>
  <si>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</si>
  <si>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</si>
  <si>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</si>
  <si>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</si>
  <si>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</si>
  <si>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</si>
  <si>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</si>
  <si>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</si>
  <si>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</si>
  <si>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</si>
  <si>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</si>
  <si>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</si>
  <si>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</si>
  <si>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</si>
  <si>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</si>
  <si>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</si>
  <si>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</si>
  <si>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</si>
  <si>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</si>
  <si>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</si>
  <si>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</si>
  <si>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</si>
  <si>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</si>
  <si>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</si>
  <si>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</si>
  <si>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</si>
  <si>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</si>
  <si>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</si>
  <si>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</si>
  <si>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</si>
  <si>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</si>
  <si>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</si>
  <si>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</si>
  <si>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</si>
  <si>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</si>
  <si>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</si>
  <si>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</si>
  <si>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</si>
  <si>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</si>
  <si>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</si>
  <si>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</si>
  <si>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</si>
  <si>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</si>
  <si>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</si>
  <si>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</si>
  <si>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</si>
  <si>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</si>
  <si>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</si>
  <si>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</si>
  <si>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</si>
  <si>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</si>
  <si>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</si>
  <si>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</si>
  <si>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</si>
  <si>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</si>
  <si>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</si>
  <si>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</si>
  <si>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</si>
  <si>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</si>
  <si>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</si>
  <si>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</si>
  <si>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</si>
  <si>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</si>
  <si>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</si>
  <si>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</si>
  <si>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</si>
  <si>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</si>
  <si>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</si>
  <si>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</si>
  <si>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</si>
  <si>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</si>
  <si>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</si>
  <si>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</si>
  <si>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</si>
  <si>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</si>
  <si>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</si>
  <si>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</si>
  <si>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</si>
  <si>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</si>
  <si>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</si>
  <si>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</si>
  <si>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</si>
  <si>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</si>
  <si>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</si>
  <si>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</si>
  <si>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</si>
  <si>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</si>
  <si>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</si>
  <si>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</si>
  <si>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</si>
  <si>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</si>
  <si>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</si>
  <si>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</si>
  <si>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</si>
  <si>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</si>
  <si>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</si>
  <si>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</si>
  <si>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</si>
  <si>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</si>
  <si>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</si>
  <si>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</si>
  <si>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</si>
  <si>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</si>
  <si>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</si>
  <si>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</si>
  <si>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</si>
  <si>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</si>
  <si>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</si>
  <si>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</si>
  <si>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</si>
  <si>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</si>
  <si>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</si>
  <si>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</si>
  <si>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</si>
  <si>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</si>
  <si>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</si>
  <si>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</si>
  <si>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</si>
  <si>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</si>
  <si>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</si>
  <si>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</si>
  <si>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</si>
  <si>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</si>
  <si>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</si>
  <si>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</si>
  <si>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</si>
  <si>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</si>
  <si>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</si>
  <si>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</si>
  <si>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</si>
  <si>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</si>
  <si>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</si>
  <si>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</si>
  <si>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</si>
  <si>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</si>
  <si>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</si>
  <si>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</si>
  <si>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</si>
  <si>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</si>
  <si>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</si>
  <si>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</si>
  <si>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</si>
  <si>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</si>
  <si>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</si>
  <si>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</si>
  <si>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</si>
  <si>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</si>
  <si>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</si>
  <si>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</si>
  <si>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</si>
  <si>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</si>
  <si>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</si>
  <si>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</si>
  <si>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</si>
  <si>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</si>
  <si>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</si>
  <si>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</si>
  <si>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</si>
  <si>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</si>
  <si>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</si>
  <si>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</si>
  <si>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</si>
  <si>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</si>
  <si>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</si>
  <si>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</si>
  <si>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</si>
  <si>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</si>
  <si>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</si>
  <si>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</si>
  <si>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</si>
  <si>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</si>
  <si>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</si>
  <si>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</si>
  <si>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</si>
  <si>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</si>
  <si>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</si>
  <si>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</si>
  <si>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</si>
  <si>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</si>
  <si>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</si>
  <si>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</si>
  <si>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</si>
  <si>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</si>
  <si>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</si>
  <si>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</si>
  <si>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</si>
  <si>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</si>
  <si>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</si>
  <si>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</si>
  <si>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</si>
  <si>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</si>
  <si>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</si>
  <si>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</si>
  <si>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</si>
  <si>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</si>
  <si>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</si>
  <si>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</si>
  <si>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</si>
  <si>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</si>
  <si>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</si>
  <si>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</si>
  <si>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</si>
  <si>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</si>
  <si>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</si>
  <si>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</si>
  <si>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</si>
  <si>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</si>
  <si>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</si>
  <si>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</si>
  <si>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</si>
  <si>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</si>
  <si>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</si>
  <si>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</si>
  <si>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</si>
  <si>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</si>
  <si>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</si>
  <si>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</si>
  <si>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</si>
  <si>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</si>
  <si>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</si>
  <si>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</si>
  <si>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</si>
  <si>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</si>
  <si>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</si>
  <si>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</si>
  <si>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</si>
  <si>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</si>
  <si>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</si>
  <si>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</si>
  <si>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</si>
  <si>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</si>
  <si>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</si>
  <si>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</si>
  <si>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</si>
  <si>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</si>
  <si>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</si>
  <si>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</si>
  <si>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</si>
  <si>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</si>
  <si>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</si>
  <si>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</si>
  <si>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</si>
  <si>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</si>
  <si>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</si>
  <si>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</si>
  <si>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</si>
  <si>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</si>
  <si>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</si>
  <si>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</si>
  <si>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</si>
  <si>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</si>
  <si>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</si>
  <si>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</si>
  <si>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</si>
  <si>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</si>
  <si>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</si>
  <si>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</si>
  <si>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</si>
  <si>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</si>
  <si>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</si>
  <si>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</si>
  <si>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</si>
  <si>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</si>
  <si>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</si>
  <si>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</si>
  <si>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</si>
  <si>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</si>
  <si>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</si>
  <si>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</si>
  <si>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</si>
  <si>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</si>
  <si>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</si>
  <si>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</si>
  <si>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</si>
  <si>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</si>
  <si>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</si>
  <si>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</si>
  <si>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</si>
  <si>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</si>
  <si>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</si>
  <si>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</si>
  <si>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</si>
  <si>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</si>
  <si>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</si>
  <si>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</si>
  <si>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</si>
  <si>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</si>
  <si>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</si>
  <si>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</si>
  <si>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</si>
  <si>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</si>
  <si>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</si>
  <si>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</si>
  <si>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</si>
  <si>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</si>
  <si>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</si>
  <si>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</si>
  <si>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</si>
  <si>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</si>
  <si>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</si>
  <si>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</si>
  <si>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</si>
  <si>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</si>
  <si>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</si>
  <si>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</si>
  <si>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</si>
  <si>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</si>
  <si>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</si>
  <si>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</si>
  <si>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</si>
  <si>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</si>
  <si>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</si>
  <si>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</si>
  <si>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</si>
  <si>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</si>
  <si>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</si>
  <si>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</si>
  <si>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</si>
  <si>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</si>
  <si>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</si>
  <si>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</si>
  <si>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</si>
  <si>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</si>
  <si>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</si>
  <si>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</si>
  <si>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</si>
  <si>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</si>
  <si>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</si>
  <si>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</si>
  <si>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</si>
  <si>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</si>
  <si>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</si>
  <si>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</si>
  <si>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</si>
  <si>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</si>
  <si>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</si>
  <si>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</si>
  <si>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</si>
  <si>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</si>
  <si>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</si>
  <si>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</si>
  <si>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</si>
  <si>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</si>
  <si>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</si>
  <si>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</si>
  <si>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</si>
  <si>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</si>
  <si>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</si>
  <si>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</si>
  <si>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</si>
  <si>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</si>
  <si>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</si>
  <si>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</si>
  <si>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</si>
  <si>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</si>
  <si>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</si>
  <si>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</si>
  <si>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</si>
  <si>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</si>
  <si>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</si>
  <si>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</si>
  <si>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</si>
  <si>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</si>
  <si>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</si>
  <si>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</si>
  <si>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</si>
  <si>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</si>
  <si>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</si>
  <si>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</si>
  <si>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</si>
  <si>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</si>
  <si>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</si>
  <si>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</si>
  <si>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</si>
  <si>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</si>
  <si>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</si>
  <si>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</si>
  <si>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</si>
  <si>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</si>
  <si>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</si>
  <si>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</si>
  <si>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</si>
  <si>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</si>
  <si>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</si>
  <si>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</si>
  <si>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</si>
  <si>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</si>
  <si>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</si>
  <si>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</si>
  <si>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</si>
  <si>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</si>
  <si>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</si>
  <si>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</si>
  <si>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</si>
  <si>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</si>
  <si>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</si>
  <si>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</si>
  <si>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</si>
  <si>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</si>
  <si>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</si>
  <si>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</si>
  <si>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</si>
  <si>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</si>
  <si>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</si>
  <si>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</si>
  <si>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</si>
  <si>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</si>
  <si>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</si>
  <si>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</si>
  <si>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</si>
  <si>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</si>
  <si>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</si>
  <si>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</si>
  <si>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</si>
  <si>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</si>
  <si>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</si>
  <si>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</si>
  <si>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</si>
  <si>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</si>
  <si>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</si>
  <si>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</si>
  <si>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</si>
  <si>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</si>
  <si>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</si>
  <si>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</si>
  <si>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</si>
  <si>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</si>
  <si>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</si>
  <si>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</si>
  <si>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</si>
  <si>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</si>
  <si>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</si>
  <si>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</si>
  <si>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</si>
  <si>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</si>
  <si>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</si>
  <si>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</si>
  <si>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</si>
  <si>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</si>
  <si>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</si>
  <si>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</si>
  <si>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</si>
  <si>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</si>
  <si>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</si>
  <si>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</si>
  <si>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</si>
  <si>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</si>
  <si>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</si>
  <si>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</si>
  <si>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</si>
  <si>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</si>
  <si>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</si>
  <si>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</si>
  <si>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</si>
  <si>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</si>
  <si>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</si>
  <si>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</si>
  <si>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</si>
  <si>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</si>
  <si>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</si>
  <si>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</si>
  <si>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</si>
  <si>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</si>
  <si>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</si>
  <si>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</si>
  <si>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</si>
  <si>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</si>
  <si>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</si>
  <si>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</si>
  <si>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</si>
  <si>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</si>
  <si>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</si>
  <si>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</si>
  <si>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</si>
  <si>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</si>
  <si>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</si>
  <si>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</si>
  <si>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</si>
  <si>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</si>
  <si>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</si>
  <si>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</si>
  <si>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</si>
  <si>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</si>
  <si>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</si>
  <si>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</si>
  <si>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</si>
  <si>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</si>
  <si>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</si>
  <si>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</si>
  <si>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</si>
  <si>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</si>
  <si>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</si>
  <si>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</si>
  <si>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</si>
  <si>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</si>
  <si>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</si>
  <si>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</si>
  <si>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</si>
  <si>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</si>
  <si>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</si>
  <si>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</si>
  <si>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</si>
  <si>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</si>
  <si>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</si>
  <si>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</si>
  <si>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</si>
  <si>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</si>
  <si>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</si>
  <si>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</si>
  <si>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</si>
  <si>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</si>
  <si>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</si>
  <si>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</si>
  <si>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</si>
  <si>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</si>
  <si>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</si>
  <si>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</si>
  <si>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</si>
  <si>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</si>
  <si>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</si>
  <si>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</si>
  <si>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</si>
  <si>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</si>
  <si>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</si>
  <si>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</si>
  <si>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</si>
  <si>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</si>
  <si>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</si>
  <si>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</si>
  <si>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</si>
  <si>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</si>
  <si>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</si>
  <si>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</si>
  <si>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</si>
  <si>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</si>
  <si>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</si>
  <si>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</si>
  <si>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</si>
  <si>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</si>
  <si>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</si>
  <si>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</si>
  <si>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</si>
  <si>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</si>
  <si>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</si>
  <si>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</si>
  <si>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</si>
  <si>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</si>
  <si>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</si>
  <si>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</si>
  <si>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</si>
  <si>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</si>
  <si>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</si>
  <si>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</si>
  <si>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</si>
  <si>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</si>
  <si>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</si>
  <si>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</si>
  <si>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</si>
  <si>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</si>
  <si>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</si>
  <si>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</si>
  <si>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</si>
  <si>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</si>
  <si>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</si>
  <si>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</si>
  <si>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</si>
  <si>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</si>
  <si>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</si>
  <si>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</si>
  <si>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</si>
  <si>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</si>
  <si>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</si>
  <si>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</si>
  <si>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</si>
  <si>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</si>
  <si>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</si>
  <si>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</si>
  <si>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</si>
  <si>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</si>
  <si>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</si>
  <si>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</si>
  <si>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</si>
  <si>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</si>
  <si>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</si>
  <si>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</si>
  <si>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</si>
  <si>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</si>
  <si>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</si>
  <si>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</si>
  <si>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</si>
  <si>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</si>
  <si>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</si>
  <si>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</si>
  <si>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</si>
  <si>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</si>
  <si>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</si>
  <si>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</si>
  <si>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</si>
  <si>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</si>
  <si>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</si>
  <si>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</si>
  <si>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</si>
  <si>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</si>
  <si>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</si>
  <si>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</si>
  <si>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</si>
  <si>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</si>
  <si>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</si>
  <si>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</si>
  <si>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</si>
  <si>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</si>
  <si>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</si>
  <si>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</si>
  <si>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</si>
  <si>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</si>
  <si>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</si>
  <si>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</si>
  <si>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</si>
  <si>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</si>
  <si>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</si>
  <si>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</si>
  <si>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</si>
  <si>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</si>
  <si>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</si>
  <si>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</si>
  <si>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</si>
  <si>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</si>
  <si>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</si>
  <si>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</si>
  <si>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</si>
  <si>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</si>
  <si>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</si>
  <si>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</si>
  <si>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</si>
  <si>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</si>
  <si>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</si>
  <si>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</si>
  <si>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</si>
  <si>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</si>
  <si>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</si>
  <si>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</si>
  <si>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</si>
  <si>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</si>
  <si>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</si>
  <si>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</si>
  <si>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</si>
  <si>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</si>
  <si>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</si>
  <si>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</si>
  <si>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</si>
  <si>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</si>
  <si>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</si>
  <si>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</si>
  <si>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</si>
  <si>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</si>
  <si>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</si>
  <si>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</si>
  <si>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</si>
  <si>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</si>
  <si>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</si>
  <si>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</si>
  <si>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</si>
  <si>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</si>
  <si>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</si>
  <si>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</si>
  <si>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</si>
  <si>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</si>
  <si>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</si>
  <si>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</si>
  <si>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</si>
  <si>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</si>
  <si>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</si>
  <si>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</si>
  <si>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</si>
  <si>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</si>
  <si>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</si>
  <si>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</si>
  <si>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</si>
  <si>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</si>
  <si>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</si>
  <si>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</si>
  <si>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</si>
  <si>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</si>
  <si>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</si>
  <si>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</si>
  <si>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</si>
  <si>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</si>
  <si>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</si>
  <si>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</si>
  <si>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</si>
  <si>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</si>
  <si>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</si>
  <si>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</si>
  <si>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</si>
  <si>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</si>
  <si>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</si>
  <si>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</si>
  <si>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</si>
  <si>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</si>
  <si>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</si>
  <si>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</si>
  <si>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</si>
  <si>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</si>
  <si>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</si>
  <si>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</si>
  <si>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</si>
  <si>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</si>
  <si>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</si>
  <si>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</si>
  <si>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</si>
  <si>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</si>
  <si>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</si>
  <si>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</si>
  <si>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</si>
  <si>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</si>
  <si>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</si>
  <si>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</si>
  <si>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</si>
  <si>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</si>
  <si>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</si>
  <si>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</si>
  <si>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</si>
  <si>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</si>
  <si>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</si>
  <si>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</si>
  <si>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</si>
  <si>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</si>
  <si>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</si>
  <si>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</si>
  <si>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</si>
  <si>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</si>
  <si>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</si>
  <si>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</si>
  <si>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</si>
  <si>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</si>
  <si>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</si>
  <si>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</si>
  <si>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</si>
  <si>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</si>
  <si>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</si>
  <si>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</si>
  <si>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</si>
  <si>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</si>
  <si>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</si>
  <si>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</si>
  <si>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</si>
  <si>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</si>
  <si>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</si>
  <si>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</si>
  <si>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</si>
  <si>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</si>
  <si>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</si>
  <si>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</si>
  <si>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</si>
  <si>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</si>
  <si>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</si>
  <si>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</si>
  <si>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</si>
  <si>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</si>
  <si>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</si>
  <si>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</si>
  <si>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</si>
  <si>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</si>
  <si>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</si>
  <si>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</si>
  <si>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</si>
  <si>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</si>
  <si>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</si>
  <si>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</si>
  <si>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</si>
  <si>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</si>
  <si>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</si>
  <si>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</si>
  <si>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</si>
  <si>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</si>
  <si>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</si>
  <si>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</si>
  <si>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</si>
  <si>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</si>
  <si>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</si>
  <si>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</si>
  <si>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</si>
  <si>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</si>
  <si>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</si>
  <si>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</si>
  <si>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</si>
  <si>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</si>
  <si>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</si>
  <si>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</si>
  <si>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</si>
  <si>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</si>
  <si>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</si>
  <si>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</si>
  <si>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</si>
  <si>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</si>
  <si>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</si>
  <si>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</si>
  <si>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</si>
  <si>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</si>
  <si>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</si>
  <si>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</si>
  <si>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</si>
  <si>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</si>
  <si>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</si>
  <si>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</si>
  <si>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</si>
  <si>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</si>
  <si>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</si>
  <si>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</si>
  <si>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</si>
  <si>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</si>
  <si>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</si>
  <si>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</si>
  <si>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</si>
  <si>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</si>
  <si>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</si>
  <si>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</si>
  <si>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</si>
  <si>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</si>
  <si>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</si>
  <si>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</si>
  <si>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</si>
  <si>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</si>
  <si>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</si>
  <si>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</si>
  <si>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</si>
  <si>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</si>
  <si>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</si>
  <si>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</si>
  <si>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</si>
  <si>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</si>
  <si>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</si>
  <si>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</si>
  <si>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</si>
  <si>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</si>
  <si>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</si>
  <si>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</si>
  <si>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</si>
  <si>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</si>
  <si>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</si>
  <si>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</si>
  <si>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</si>
  <si>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</si>
  <si>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</si>
  <si>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</si>
  <si>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</si>
  <si>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</si>
  <si>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</si>
  <si>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</si>
  <si>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</si>
  <si>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</si>
  <si>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</si>
  <si>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</si>
  <si>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</si>
  <si>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</si>
  <si>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</si>
  <si>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</si>
  <si>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</si>
  <si>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</si>
  <si>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</si>
  <si>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</si>
  <si>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</si>
  <si>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</si>
  <si>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</si>
  <si>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</si>
  <si>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</si>
  <si>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</si>
  <si>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</si>
  <si>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</si>
  <si>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</si>
  <si>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</si>
  <si>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</si>
  <si>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</si>
  <si>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</si>
  <si>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</si>
  <si>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</si>
  <si>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</si>
  <si>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</si>
  <si>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</si>
  <si>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</si>
  <si>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</si>
  <si>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</si>
  <si>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</si>
  <si>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</si>
  <si>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</si>
  <si>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</si>
  <si>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</si>
  <si>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</si>
  <si>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</si>
  <si>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</si>
  <si>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</si>
  <si>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</si>
  <si>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</si>
  <si>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</si>
  <si>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</si>
  <si>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</si>
  <si>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</si>
  <si>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</si>
  <si>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</si>
  <si>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</si>
  <si>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</si>
  <si>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</si>
  <si>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</si>
  <si>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</si>
  <si>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</si>
  <si>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</si>
  <si>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</si>
  <si>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</si>
  <si>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</si>
  <si>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</si>
  <si>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</si>
  <si>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</si>
  <si>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</si>
  <si>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</si>
  <si>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</si>
  <si>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</si>
  <si>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</si>
  <si>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</si>
  <si>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</si>
  <si>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</si>
  <si>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</si>
  <si>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</si>
  <si>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</si>
  <si>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</si>
  <si>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</si>
  <si>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</si>
  <si>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</si>
  <si>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</si>
  <si>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</si>
  <si>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</si>
  <si>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</si>
  <si>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</si>
  <si>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</si>
  <si>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</si>
  <si>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</si>
  <si>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</si>
  <si>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</si>
  <si>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</si>
  <si>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</si>
  <si>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</si>
  <si>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</si>
  <si>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</si>
  <si>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</si>
  <si>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</si>
  <si>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</si>
  <si>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</si>
  <si>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</si>
  <si>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</si>
  <si>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</si>
  <si>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</si>
  <si>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</si>
  <si>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</si>
  <si>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</si>
  <si>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</si>
  <si>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</si>
  <si>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</si>
  <si>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</si>
  <si>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</si>
  <si>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</si>
  <si>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</si>
  <si>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</si>
  <si>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</si>
  <si>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</si>
  <si>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</si>
  <si>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</si>
  <si>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</si>
  <si>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</si>
  <si>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</si>
  <si>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</si>
  <si>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</si>
  <si>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</si>
  <si>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</si>
  <si>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</si>
  <si>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</si>
  <si>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</si>
  <si>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</si>
  <si>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</si>
  <si>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</si>
  <si>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</si>
  <si>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</si>
  <si>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</si>
  <si>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</si>
  <si>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</si>
  <si>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</si>
  <si>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</si>
  <si>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</si>
  <si>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</si>
  <si>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</si>
  <si>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</si>
  <si>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</si>
  <si>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</si>
  <si>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</si>
  <si>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</si>
  <si>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</si>
  <si>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</si>
  <si>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</si>
  <si>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</si>
  <si>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</si>
  <si>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</si>
  <si>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</si>
  <si>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</si>
  <si>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</si>
  <si>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</si>
  <si>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</si>
  <si>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</si>
  <si>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</si>
  <si>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</si>
  <si>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</si>
  <si>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</si>
  <si>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</si>
  <si>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</si>
  <si>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</si>
  <si>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</si>
  <si>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</si>
  <si>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</si>
  <si>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</si>
  <si>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</si>
  <si>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</si>
  <si>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</si>
  <si>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</si>
  <si>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</si>
  <si>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</si>
  <si>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</si>
  <si>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</si>
  <si>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</si>
  <si>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</si>
  <si>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</si>
  <si>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</si>
  <si>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</si>
  <si>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</si>
  <si>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</si>
  <si>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</si>
  <si>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</si>
  <si>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</si>
  <si>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</si>
  <si>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</si>
  <si>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</si>
  <si>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</si>
  <si>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</si>
  <si>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</si>
  <si>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</si>
  <si>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</si>
  <si>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</si>
  <si>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</si>
  <si>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</si>
  <si>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</si>
  <si>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</si>
  <si>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</si>
  <si>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</si>
  <si>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</si>
  <si>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</si>
  <si>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</si>
  <si>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</si>
  <si>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</si>
  <si>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</si>
  <si>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</si>
  <si>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</si>
  <si>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</si>
  <si>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</si>
  <si>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</si>
  <si>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</si>
  <si>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</si>
  <si>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</si>
  <si>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</si>
  <si>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</si>
  <si>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</si>
  <si>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</si>
  <si>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</si>
  <si>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</si>
  <si>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</si>
  <si>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</si>
  <si>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</si>
  <si>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</si>
  <si>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</si>
  <si>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</si>
  <si>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</si>
  <si>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</si>
  <si>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</si>
  <si>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</si>
  <si>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</si>
  <si>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</si>
  <si>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</si>
  <si>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</si>
  <si>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</si>
  <si>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</si>
  <si>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</si>
  <si>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</si>
  <si>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</si>
  <si>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</si>
  <si>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</si>
  <si>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</si>
  <si>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</si>
  <si>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</si>
  <si>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</si>
  <si>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</si>
  <si>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</si>
  <si>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</si>
  <si>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</si>
  <si>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</si>
  <si>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</si>
  <si>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</si>
  <si>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</si>
  <si>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</si>
  <si>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</si>
  <si>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</si>
  <si>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</si>
  <si>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</si>
  <si>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</si>
  <si>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</si>
  <si>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</si>
  <si>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</si>
  <si>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</si>
  <si>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</si>
  <si>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</si>
  <si>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</si>
  <si>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</si>
  <si>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</si>
  <si>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</si>
  <si>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</si>
  <si>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</si>
  <si>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</si>
  <si>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</si>
  <si>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</si>
  <si>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</si>
  <si>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</si>
  <si>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</si>
  <si>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</si>
  <si>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</si>
  <si>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</si>
  <si>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</si>
  <si>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</si>
  <si>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</si>
  <si>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</si>
  <si>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</si>
  <si>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</si>
  <si>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</si>
  <si>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</si>
  <si>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</si>
  <si>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</si>
  <si>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</si>
  <si>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</si>
  <si>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</si>
  <si>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</si>
  <si>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</si>
  <si>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</si>
  <si>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</si>
  <si>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</si>
  <si>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</si>
  <si>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</si>
  <si>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</si>
  <si>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</si>
  <si>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</si>
  <si>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</si>
  <si>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</si>
  <si>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</si>
  <si>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</si>
  <si>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</si>
  <si>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</si>
  <si>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</si>
  <si>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</si>
  <si>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</si>
  <si>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</si>
  <si>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</si>
  <si>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</si>
  <si>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</si>
  <si>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</si>
  <si>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</si>
  <si>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</si>
  <si>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</si>
  <si>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</si>
  <si>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</si>
  <si>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</si>
  <si>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</si>
  <si>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</si>
  <si>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</si>
  <si>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</si>
  <si>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</si>
  <si>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</si>
  <si>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</si>
  <si>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</si>
  <si>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</si>
  <si>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</si>
  <si>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</si>
  <si>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</si>
  <si>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</si>
  <si>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</si>
  <si>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</si>
  <si>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</si>
  <si>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</si>
  <si>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</si>
  <si>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</si>
  <si>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</si>
  <si>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</si>
  <si>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</si>
  <si>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</si>
  <si>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</si>
  <si>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</si>
  <si>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</si>
  <si>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</si>
  <si>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</si>
  <si>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</si>
  <si>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</si>
  <si>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</si>
  <si>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</si>
  <si>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</si>
  <si>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</si>
  <si>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</si>
  <si>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</si>
  <si>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</si>
  <si>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</si>
  <si>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</si>
  <si>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</si>
  <si>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</si>
  <si>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</si>
  <si>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</si>
  <si>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</si>
  <si>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</si>
  <si>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</si>
  <si>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</si>
  <si>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</si>
  <si>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</si>
  <si>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</si>
  <si>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</si>
  <si>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</si>
  <si>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</si>
  <si>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</si>
  <si>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</si>
  <si>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</si>
  <si>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</si>
  <si>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</si>
  <si>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</si>
  <si>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</si>
  <si>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</si>
  <si>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</si>
  <si>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</si>
  <si>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</si>
  <si>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</si>
  <si>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</si>
  <si>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</si>
  <si>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</si>
  <si>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</si>
  <si>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</si>
  <si>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</si>
  <si>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</si>
  <si>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</si>
  <si>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</si>
  <si>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</si>
  <si>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</si>
  <si>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</si>
  <si>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</si>
  <si>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</si>
  <si>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</si>
  <si>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</si>
  <si>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</si>
  <si>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</si>
  <si>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</si>
  <si>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</si>
  <si>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</si>
  <si>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</si>
  <si>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</si>
  <si>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</si>
  <si>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</si>
  <si>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</si>
  <si>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</si>
  <si>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</si>
  <si>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</si>
  <si>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</si>
  <si>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</si>
  <si>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</si>
  <si>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</si>
  <si>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</si>
  <si>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</si>
  <si>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</si>
  <si>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</si>
  <si>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</si>
  <si>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</si>
  <si>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</si>
  <si>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</si>
  <si>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</si>
  <si>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</si>
  <si>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</si>
  <si>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</si>
  <si>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</si>
  <si>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</si>
  <si>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</si>
  <si>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</si>
  <si>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</si>
  <si>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</si>
  <si>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</si>
  <si>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</si>
  <si>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</si>
  <si>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</si>
  <si>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</si>
  <si>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</si>
  <si>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</si>
  <si>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</si>
  <si>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</si>
  <si>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</si>
  <si>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</si>
  <si>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</si>
  <si>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</si>
  <si>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</si>
  <si>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</si>
  <si>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</si>
  <si>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</si>
  <si>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</si>
  <si>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</si>
  <si>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</si>
  <si>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</si>
  <si>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</si>
  <si>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</si>
  <si>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</si>
  <si>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</si>
  <si>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</si>
  <si>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</si>
  <si>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</si>
  <si>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</si>
  <si>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</si>
  <si>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</si>
  <si>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</si>
  <si>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</si>
  <si>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</si>
  <si>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</si>
  <si>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</si>
  <si>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</si>
  <si>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</si>
  <si>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</si>
  <si>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</si>
  <si>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</si>
  <si>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</si>
  <si>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</si>
  <si>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</si>
  <si>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</si>
  <si>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</si>
  <si>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</si>
  <si>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</si>
  <si>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</si>
  <si>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</si>
  <si>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</si>
  <si>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</si>
  <si>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</si>
  <si>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</si>
  <si>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</si>
  <si>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</si>
  <si>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</si>
  <si>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</si>
  <si>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</si>
  <si>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</si>
  <si>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</si>
  <si>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</si>
  <si>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</si>
  <si>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</si>
  <si>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</si>
  <si>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</si>
  <si>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</si>
  <si>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</si>
  <si>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</si>
  <si>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</si>
  <si>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</si>
  <si>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</si>
  <si>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</si>
  <si>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</si>
  <si>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</si>
  <si>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</si>
  <si>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</si>
  <si>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</si>
  <si>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</si>
  <si>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</si>
  <si>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</si>
  <si>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</si>
  <si>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</si>
  <si>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</si>
  <si>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</si>
  <si>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</si>
  <si>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</si>
  <si>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</si>
  <si>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</si>
  <si>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</si>
  <si>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</si>
  <si>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</si>
  <si>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</si>
  <si>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</si>
  <si>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</si>
  <si>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</si>
  <si>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</si>
  <si>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</si>
  <si>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</si>
  <si>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</si>
  <si>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</si>
  <si>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</si>
  <si>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</si>
  <si>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</si>
  <si>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</si>
  <si>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</si>
  <si>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</si>
  <si>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</si>
  <si>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</si>
  <si>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</si>
  <si>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</si>
  <si>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</si>
  <si>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</si>
  <si>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</si>
  <si>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</si>
  <si>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</si>
  <si>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</si>
  <si>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</si>
  <si>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</si>
  <si>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</si>
  <si>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</si>
  <si>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</si>
  <si>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</si>
  <si>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</si>
  <si>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</si>
  <si>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</si>
  <si>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</si>
  <si>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</si>
  <si>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</si>
  <si>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</si>
  <si>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</si>
  <si>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</si>
  <si>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</si>
  <si>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</si>
  <si>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</si>
  <si>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</si>
  <si>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</si>
  <si>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</si>
  <si>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</si>
  <si>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</si>
  <si>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</si>
  <si>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</si>
  <si>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</si>
  <si>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</si>
  <si>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</si>
  <si>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</si>
  <si>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</si>
  <si>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</si>
  <si>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</si>
  <si>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</si>
  <si>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</si>
  <si>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</si>
  <si>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</si>
  <si>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</si>
  <si>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</si>
  <si>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</si>
  <si>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</si>
  <si>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</si>
  <si>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</si>
  <si>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</si>
  <si>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</si>
  <si>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</si>
  <si>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</si>
  <si>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</si>
  <si>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</si>
  <si>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</si>
  <si>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</si>
  <si>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</si>
  <si>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</si>
  <si>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</si>
  <si>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</si>
  <si>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</si>
  <si>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</si>
  <si>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</si>
  <si>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</si>
  <si>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</si>
  <si>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</si>
  <si>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</si>
  <si>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</si>
  <si>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</si>
  <si>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</si>
  <si>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</si>
  <si>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</si>
  <si>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</si>
  <si>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</si>
  <si>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</si>
  <si>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</si>
  <si>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</si>
  <si>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</si>
  <si>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</si>
  <si>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</si>
  <si>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</si>
  <si>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</si>
  <si>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</si>
  <si>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</si>
  <si>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</si>
  <si>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</si>
  <si>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</si>
  <si>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</si>
  <si>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</si>
  <si>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</si>
  <si>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</si>
  <si>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</si>
  <si>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</si>
  <si>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</si>
  <si>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</si>
  <si>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</si>
  <si>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</si>
  <si>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</si>
  <si>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</si>
  <si>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</si>
  <si>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</si>
  <si>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</si>
  <si>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</si>
  <si>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</si>
  <si>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</si>
  <si>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</si>
  <si>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</si>
  <si>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</si>
  <si>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</si>
  <si>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</si>
  <si>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</si>
  <si>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</si>
  <si>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</si>
  <si>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</si>
  <si>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</si>
  <si>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</si>
  <si>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</si>
  <si>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</si>
  <si>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</si>
  <si>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</si>
  <si>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</si>
  <si>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</si>
  <si>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</si>
  <si>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</si>
  <si>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</si>
  <si>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</si>
  <si>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</si>
  <si>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</si>
  <si>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</si>
  <si>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</si>
  <si>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</si>
  <si>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</si>
  <si>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</si>
  <si>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</si>
  <si>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</si>
  <si>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</si>
  <si>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</si>
  <si>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</si>
  <si>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</si>
  <si>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</si>
  <si>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</si>
  <si>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</si>
  <si>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</si>
  <si>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</si>
  <si>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</si>
  <si>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</si>
  <si>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</si>
  <si>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</si>
  <si>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</si>
  <si>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</si>
  <si>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</si>
  <si>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</si>
  <si>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</si>
  <si>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</si>
  <si>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</si>
  <si>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</si>
  <si>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</si>
  <si>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</si>
  <si>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</si>
  <si>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</si>
  <si>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</si>
  <si>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</si>
  <si>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</si>
  <si>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</si>
  <si>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</si>
  <si>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</si>
  <si>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</si>
  <si>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</si>
  <si>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</si>
  <si>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</si>
  <si>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</si>
  <si>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</si>
  <si>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</si>
  <si>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</si>
  <si>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</si>
  <si>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</si>
  <si>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</si>
  <si>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</si>
  <si>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</si>
  <si>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</si>
  <si>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</si>
  <si>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</si>
  <si>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</si>
  <si>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</si>
  <si>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</si>
  <si>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</si>
  <si>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</si>
  <si>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</si>
  <si>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</si>
  <si>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</si>
  <si>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</si>
  <si>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</si>
  <si>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</si>
  <si>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</si>
  <si>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</si>
  <si>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</si>
  <si>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</si>
  <si>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</si>
  <si>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</si>
  <si>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</si>
  <si>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</si>
  <si>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</si>
  <si>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</si>
  <si>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</si>
  <si>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</si>
  <si>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</si>
  <si>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</si>
  <si>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</si>
  <si>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</si>
  <si>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</si>
  <si>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</si>
  <si>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</si>
  <si>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</si>
  <si>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</si>
  <si>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</si>
  <si>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</si>
  <si>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</si>
  <si>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</si>
  <si>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</si>
  <si>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</si>
  <si>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</si>
  <si>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</si>
  <si>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</si>
  <si>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</si>
  <si>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</si>
  <si>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</si>
  <si>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</si>
  <si>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</si>
  <si>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</si>
  <si>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</si>
  <si>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</si>
  <si>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</si>
  <si>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</si>
  <si>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</si>
  <si>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</si>
  <si>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</si>
  <si>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</si>
  <si>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</si>
  <si>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</si>
  <si>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</si>
  <si>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</si>
  <si>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</si>
  <si>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</si>
  <si>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</si>
  <si>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</si>
  <si>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</si>
  <si>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</si>
  <si>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</si>
  <si>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</si>
  <si>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</si>
  <si>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</si>
  <si>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</si>
  <si>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</si>
  <si>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</si>
  <si>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</si>
  <si>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</si>
  <si>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</si>
  <si>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</si>
  <si>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</si>
  <si>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</si>
  <si>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</si>
  <si>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</si>
  <si>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</si>
  <si>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</si>
  <si>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</si>
  <si>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</si>
  <si>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</si>
  <si>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</si>
  <si>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</si>
  <si>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</si>
  <si>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</si>
  <si>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</si>
  <si>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</si>
  <si>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</si>
  <si>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</si>
  <si>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</si>
  <si>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</si>
  <si>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</si>
  <si>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</si>
  <si>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</si>
  <si>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</si>
  <si>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</si>
  <si>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</si>
  <si>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</si>
  <si>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</si>
  <si>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</si>
  <si>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</si>
  <si>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</si>
  <si>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</si>
  <si>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</si>
  <si>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</si>
  <si>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</si>
  <si>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</si>
  <si>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</si>
  <si>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</si>
  <si>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</si>
  <si>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</si>
  <si>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</si>
  <si>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</si>
  <si>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</si>
  <si>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</si>
  <si>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</si>
  <si>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</si>
  <si>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</si>
  <si>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</si>
  <si>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</si>
  <si>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</si>
  <si>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</si>
  <si>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</si>
  <si>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</si>
  <si>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</si>
  <si>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</si>
  <si>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</si>
  <si>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</si>
  <si>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</si>
  <si>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</si>
  <si>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</si>
  <si>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</si>
  <si>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</si>
  <si>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</si>
  <si>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</si>
  <si>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</si>
  <si>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</si>
  <si>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</si>
  <si>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</si>
  <si>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</si>
  <si>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</si>
  <si>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</si>
  <si>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</si>
  <si>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</si>
  <si>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</si>
  <si>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</si>
  <si>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</si>
  <si>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</si>
  <si>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</si>
  <si>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</si>
  <si>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</si>
  <si>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</si>
  <si>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</si>
  <si>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</si>
  <si>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</si>
  <si>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</si>
  <si>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</si>
  <si>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</si>
  <si>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</si>
  <si>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</si>
  <si>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</si>
  <si>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</si>
  <si>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</si>
  <si>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</si>
  <si>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</si>
  <si>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</si>
  <si>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</si>
  <si>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</si>
  <si>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</si>
  <si>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</si>
  <si>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</si>
  <si>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</si>
  <si>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</si>
  <si>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</si>
  <si>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</si>
  <si>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</si>
  <si>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</si>
  <si>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</si>
  <si>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</si>
  <si>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</si>
  <si>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</si>
  <si>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</si>
  <si>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</si>
  <si>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</si>
  <si>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</si>
  <si>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</si>
  <si>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</si>
  <si>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</si>
  <si>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</si>
  <si>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</si>
  <si>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</si>
  <si>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</si>
  <si>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</si>
  <si>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</si>
  <si>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</si>
  <si>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</si>
  <si>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</si>
  <si>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</si>
  <si>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</si>
  <si>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</si>
  <si>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</si>
  <si>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</si>
  <si>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</si>
  <si>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</si>
  <si>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</si>
  <si>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</si>
  <si>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</si>
  <si>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</si>
  <si>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</si>
  <si>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</si>
  <si>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</si>
  <si>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</si>
  <si>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</si>
  <si>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</si>
  <si>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</si>
  <si>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</si>
  <si>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</si>
  <si>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</si>
  <si>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</si>
  <si>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</si>
  <si>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</si>
  <si>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</si>
  <si>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</si>
  <si>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</si>
  <si>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</si>
  <si>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</si>
  <si>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</si>
  <si>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</si>
  <si>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</si>
  <si>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</si>
  <si>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</si>
  <si>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</si>
  <si>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</si>
  <si>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</si>
  <si>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</si>
  <si>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</si>
  <si>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</si>
  <si>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</si>
  <si>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</si>
  <si>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</si>
  <si>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</si>
  <si>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</si>
  <si>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</si>
  <si>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</si>
  <si>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</si>
  <si>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</si>
  <si>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</si>
  <si>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</si>
  <si>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</si>
  <si>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</si>
  <si>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</si>
  <si>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</si>
  <si>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</si>
  <si>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</si>
  <si>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</si>
  <si>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</si>
  <si>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</si>
  <si>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</si>
  <si>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</si>
  <si>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</si>
  <si>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</si>
  <si>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</si>
  <si>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</si>
  <si>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</si>
  <si>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</si>
  <si>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</si>
  <si>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</si>
  <si>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</si>
  <si>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</si>
  <si>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</si>
  <si>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</si>
  <si>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</si>
  <si>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</si>
  <si>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</si>
  <si>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</si>
  <si>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</si>
  <si>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</si>
  <si>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</si>
  <si>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</si>
  <si>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</si>
  <si>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</si>
  <si>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</si>
  <si>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</si>
  <si>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</si>
  <si>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</si>
  <si>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</si>
  <si>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</si>
  <si>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</si>
  <si>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</si>
  <si>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</si>
  <si>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</si>
  <si>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</si>
  <si>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</si>
  <si>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</si>
  <si>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</si>
  <si>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</si>
  <si>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</si>
  <si>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</si>
  <si>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</si>
  <si>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</si>
  <si>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</si>
  <si>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</si>
  <si>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</si>
  <si>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</si>
  <si>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</si>
  <si>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</si>
  <si>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</si>
  <si>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</si>
  <si>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</si>
  <si>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</si>
  <si>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</si>
  <si>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</si>
  <si>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</si>
  <si>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</si>
  <si>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</si>
  <si>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</si>
  <si>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</si>
  <si>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</si>
  <si>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</si>
  <si>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</si>
  <si>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</si>
  <si>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</si>
  <si>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</si>
  <si>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</si>
  <si>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</si>
  <si>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</si>
  <si>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</si>
  <si>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</si>
  <si>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</si>
  <si>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</si>
  <si>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</si>
  <si>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</si>
  <si>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</si>
  <si>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</si>
  <si>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</si>
  <si>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</si>
  <si>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</si>
  <si>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</si>
  <si>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</si>
  <si>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</si>
  <si>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</si>
  <si>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</si>
  <si>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</si>
  <si>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</si>
  <si>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</si>
  <si>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</si>
  <si>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</si>
  <si>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</si>
  <si>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</si>
  <si>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</si>
  <si>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</si>
  <si>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</si>
  <si>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</si>
  <si>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</si>
  <si>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</si>
  <si>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</si>
  <si>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</si>
  <si>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</si>
  <si>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</si>
  <si>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</si>
  <si>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</si>
  <si>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</si>
  <si>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</si>
  <si>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</si>
  <si>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</si>
  <si>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</si>
  <si>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</si>
  <si>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</si>
  <si>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</si>
  <si>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</si>
  <si>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</si>
  <si>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</si>
  <si>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</si>
  <si>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</si>
  <si>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</si>
  <si>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</si>
  <si>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</si>
  <si>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</si>
  <si>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</si>
  <si>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</si>
  <si>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</si>
  <si>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</si>
  <si>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</si>
  <si>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</si>
  <si>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</si>
  <si>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</si>
  <si>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</si>
  <si>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</si>
  <si>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</si>
  <si>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</si>
  <si>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</si>
  <si>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</si>
  <si>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</si>
  <si>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</si>
  <si>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</si>
  <si>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</si>
  <si>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</si>
  <si>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</si>
  <si>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</si>
  <si>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</si>
  <si>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</si>
  <si>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</si>
  <si>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</si>
  <si>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</si>
  <si>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</si>
  <si>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</si>
  <si>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</si>
  <si>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</si>
  <si>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</si>
  <si>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</si>
  <si>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</si>
  <si>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</si>
  <si>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</si>
  <si>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</si>
  <si>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</si>
  <si>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</si>
  <si>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</si>
  <si>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</si>
  <si>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</si>
  <si>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</si>
  <si>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</si>
  <si>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</si>
  <si>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</si>
  <si>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</si>
  <si>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</si>
  <si>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</si>
  <si>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</si>
  <si>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</si>
  <si>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</si>
  <si>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</si>
  <si>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</si>
  <si>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</si>
  <si>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</si>
  <si>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</si>
  <si>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</si>
  <si>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</si>
  <si>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</si>
  <si>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</si>
  <si>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</si>
  <si>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</si>
  <si>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</si>
  <si>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</si>
  <si>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</si>
  <si>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</si>
  <si>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</si>
  <si>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</si>
  <si>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</si>
  <si>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</si>
  <si>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</si>
  <si>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</si>
  <si>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</si>
  <si>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</si>
  <si>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</si>
  <si>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</si>
  <si>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</si>
  <si>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</si>
  <si>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</si>
  <si>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</si>
  <si>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</si>
  <si>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</si>
  <si>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</si>
  <si>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</si>
  <si>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</si>
  <si>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</si>
  <si>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</si>
  <si>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</si>
  <si>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</si>
  <si>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</si>
  <si>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</si>
  <si>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</si>
  <si>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</si>
  <si>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</si>
  <si>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</si>
  <si>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</si>
  <si>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</si>
  <si>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</si>
  <si>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</si>
  <si>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</si>
  <si>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</si>
  <si>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</si>
  <si>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</si>
  <si>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</si>
  <si>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</si>
  <si>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</si>
  <si>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</si>
  <si>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</si>
  <si>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</si>
  <si>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</si>
  <si>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</si>
  <si>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</si>
  <si>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</si>
  <si>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</si>
  <si>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</si>
  <si>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</si>
  <si>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</si>
  <si>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</si>
  <si>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</si>
  <si>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</si>
  <si>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</si>
  <si>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</si>
  <si>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</si>
  <si>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</si>
  <si>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</si>
  <si>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</si>
  <si>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</si>
  <si>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</si>
  <si>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</si>
  <si>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</si>
  <si>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</si>
  <si>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</si>
  <si>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</si>
  <si>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</si>
  <si>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</si>
  <si>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</si>
  <si>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</si>
  <si>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</si>
  <si>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</si>
  <si>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</si>
  <si>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</si>
  <si>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</si>
  <si>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</si>
  <si>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</si>
  <si>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</si>
  <si>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</si>
  <si>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</si>
  <si>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</si>
  <si>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</si>
  <si>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</si>
  <si>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</si>
  <si>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</si>
  <si>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</si>
  <si>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</si>
  <si>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</si>
  <si>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</si>
  <si>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</si>
  <si>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</si>
  <si>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</si>
  <si>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</si>
  <si>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</si>
  <si>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</si>
  <si>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</si>
  <si>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</si>
  <si>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</si>
  <si>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</si>
  <si>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</si>
  <si>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</si>
  <si>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</si>
  <si>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</si>
  <si>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</si>
  <si>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</si>
  <si>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</si>
  <si>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</si>
  <si>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</si>
  <si>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</si>
  <si>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</si>
  <si>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</si>
  <si>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</si>
  <si>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</si>
  <si>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</si>
  <si>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</si>
  <si>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</si>
  <si>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</si>
  <si>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</si>
  <si>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</si>
  <si>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</si>
  <si>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</si>
  <si>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</si>
  <si>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</si>
  <si>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</si>
  <si>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</si>
  <si>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</si>
  <si>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</si>
  <si>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</si>
  <si>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</si>
  <si>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</si>
  <si>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</si>
  <si>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</si>
  <si>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</si>
  <si>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</si>
  <si>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</si>
  <si>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</si>
  <si>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</si>
  <si>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</si>
  <si>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</si>
  <si>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</si>
  <si>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</si>
  <si>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</si>
  <si>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</si>
  <si>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</si>
  <si>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</si>
  <si>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</si>
  <si>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</si>
  <si>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</si>
  <si>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</si>
  <si>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</si>
  <si>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</si>
  <si>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</si>
  <si>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</si>
  <si>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</si>
  <si>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</si>
  <si>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</si>
  <si>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</si>
  <si>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</si>
  <si>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</si>
  <si>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</si>
  <si>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</si>
  <si>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</si>
  <si>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</si>
  <si>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</si>
  <si>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</si>
  <si>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</si>
  <si>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</si>
  <si>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</si>
  <si>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</si>
  <si>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</si>
  <si>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</si>
  <si>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</si>
  <si>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</si>
  <si>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</si>
  <si>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</si>
  <si>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</si>
  <si>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</si>
  <si>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</si>
  <si>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</si>
  <si>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</si>
  <si>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</si>
  <si>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</si>
  <si>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</si>
  <si>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</si>
  <si>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</si>
  <si>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</si>
  <si>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</si>
  <si>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</si>
  <si>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</si>
  <si>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</si>
  <si>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</si>
  <si>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</si>
  <si>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</si>
  <si>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</si>
  <si>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</si>
  <si>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</si>
  <si>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</si>
  <si>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</si>
  <si>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</si>
  <si>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</si>
  <si>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</si>
  <si>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</si>
  <si>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</si>
  <si>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</si>
  <si>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</si>
  <si>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</si>
  <si>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</si>
  <si>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</si>
  <si>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</si>
  <si>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</si>
  <si>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</si>
  <si>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</si>
  <si>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</si>
  <si>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</si>
  <si>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</si>
  <si>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</si>
  <si>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</si>
  <si>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</si>
  <si>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</si>
  <si>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</si>
  <si>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</si>
  <si>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</si>
  <si>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</si>
  <si>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</si>
  <si>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</si>
  <si>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</si>
  <si>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</si>
  <si>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</si>
  <si>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</si>
  <si>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</si>
  <si>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</si>
  <si>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</si>
  <si>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</si>
  <si>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</si>
  <si>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</si>
  <si>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</si>
  <si>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</si>
  <si>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</si>
  <si>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</si>
  <si>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</si>
  <si>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</si>
  <si>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</si>
  <si>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</si>
  <si>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</si>
  <si>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</si>
  <si>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</si>
  <si>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</si>
  <si>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</si>
  <si>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</si>
  <si>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</si>
  <si>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</si>
  <si>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</si>
  <si>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</si>
  <si>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</si>
  <si>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</si>
  <si>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</si>
  <si>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</si>
  <si>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</si>
  <si>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</si>
  <si>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</si>
  <si>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</si>
  <si>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</si>
  <si>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</si>
  <si>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</si>
  <si>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</si>
  <si>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</si>
  <si>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</si>
  <si>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</si>
  <si>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</si>
  <si>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</si>
  <si>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</si>
  <si>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</si>
  <si>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</si>
  <si>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</si>
  <si>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</si>
  <si>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</si>
  <si>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</si>
  <si>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</si>
  <si>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</si>
  <si>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</si>
  <si>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</si>
  <si>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</si>
  <si>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</si>
  <si>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</si>
  <si>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</si>
  <si>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</si>
  <si>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</si>
  <si>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</si>
  <si>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</si>
  <si>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</si>
  <si>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</si>
  <si>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</si>
  <si>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</si>
  <si>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</si>
  <si>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</si>
  <si>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</si>
  <si>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</si>
  <si>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</si>
  <si>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</si>
  <si>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</si>
  <si>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</si>
  <si>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</si>
  <si>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</si>
  <si>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</si>
  <si>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</si>
  <si>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</si>
  <si>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</si>
  <si>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</si>
  <si>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</si>
  <si>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</si>
  <si>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</si>
  <si>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</si>
  <si>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</si>
  <si>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</si>
  <si>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</si>
  <si>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</si>
  <si>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</si>
  <si>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</si>
  <si>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</si>
  <si>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</si>
  <si>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</si>
  <si>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</si>
  <si>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</si>
  <si>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</si>
  <si>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</si>
  <si>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</si>
  <si>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</si>
  <si>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</si>
  <si>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</si>
  <si>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</si>
  <si>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</si>
  <si>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</si>
  <si>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</si>
  <si>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</si>
  <si>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</si>
  <si>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</si>
  <si>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</si>
  <si>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</si>
  <si>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</si>
  <si>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</si>
  <si>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</si>
  <si>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</si>
  <si>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</si>
  <si>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</si>
  <si>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</si>
  <si>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</si>
  <si>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</si>
  <si>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</si>
  <si>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</si>
  <si>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</si>
  <si>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</si>
  <si>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</si>
  <si>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</si>
  <si>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</si>
  <si>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</si>
  <si>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</si>
  <si>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</si>
  <si>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</si>
  <si>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</si>
  <si>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</si>
  <si>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</si>
  <si>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</si>
  <si>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</si>
  <si>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</si>
  <si>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</si>
  <si>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</si>
  <si>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</si>
  <si>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</si>
  <si>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</si>
  <si>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</si>
  <si>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</si>
  <si>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</si>
  <si>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</si>
  <si>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</si>
  <si>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</si>
  <si>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</si>
  <si>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</si>
  <si>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</si>
  <si>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</si>
  <si>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</si>
  <si>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</si>
  <si>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</si>
  <si>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</si>
  <si>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</si>
  <si>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</si>
  <si>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</si>
  <si>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</si>
  <si>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</si>
  <si>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</si>
  <si>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</si>
  <si>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</si>
  <si>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</si>
  <si>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</si>
  <si>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</si>
  <si>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</si>
  <si>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</si>
  <si>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</si>
  <si>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</si>
  <si>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</si>
  <si>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</si>
  <si>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</si>
  <si>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</si>
  <si>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</si>
  <si>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</si>
  <si>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</si>
  <si>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</si>
  <si>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</si>
  <si>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</si>
  <si>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</si>
  <si>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</si>
  <si>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</si>
  <si>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</si>
  <si>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</si>
  <si>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</si>
  <si>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</si>
  <si>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</si>
  <si>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</si>
  <si>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</si>
  <si>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</si>
  <si>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</si>
  <si>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</si>
  <si>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</si>
  <si>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</si>
  <si>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</si>
  <si>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</si>
  <si>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</si>
  <si>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</si>
  <si>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</si>
  <si>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</si>
  <si>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</si>
  <si>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</si>
  <si>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</si>
  <si>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</si>
  <si>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</si>
  <si>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</si>
  <si>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</si>
  <si>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</si>
  <si>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</si>
  <si>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</si>
  <si>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</si>
  <si>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</si>
  <si>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</si>
  <si>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</si>
  <si>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</si>
  <si>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</si>
  <si>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</si>
  <si>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</si>
  <si>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</si>
  <si>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</si>
  <si>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</si>
  <si>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</si>
  <si>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</si>
  <si>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</si>
  <si>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</si>
  <si>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</si>
  <si>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</si>
  <si>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</si>
  <si>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</si>
  <si>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</si>
  <si>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</si>
  <si>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</si>
  <si>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</si>
  <si>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</si>
  <si>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</si>
  <si>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</si>
  <si>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</si>
  <si>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</si>
  <si>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</si>
  <si>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</si>
  <si>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</si>
  <si>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</si>
  <si>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</si>
  <si>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</si>
  <si>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</si>
  <si>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</si>
  <si>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</si>
  <si>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</si>
  <si>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</si>
  <si>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</si>
  <si>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</si>
  <si>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</si>
  <si>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</si>
  <si>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</si>
  <si>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</si>
  <si>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</si>
  <si>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</si>
  <si>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</si>
  <si>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</si>
  <si>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</si>
  <si>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</si>
  <si>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</si>
  <si>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</si>
  <si>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</si>
  <si>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</si>
  <si>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</si>
  <si>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</si>
  <si>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</si>
  <si>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</si>
  <si>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</si>
  <si>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</si>
  <si>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</si>
  <si>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</si>
  <si>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</si>
  <si>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</si>
  <si>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</si>
  <si>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</si>
  <si>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</si>
  <si>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</si>
  <si>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</si>
  <si>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</si>
  <si>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</si>
  <si>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</si>
  <si>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</si>
  <si>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</si>
  <si>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</si>
  <si>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</si>
  <si>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</si>
  <si>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</si>
  <si>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</si>
  <si>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</si>
  <si>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</si>
  <si>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</si>
  <si>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</si>
  <si>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</si>
  <si>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</si>
  <si>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</si>
  <si>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</si>
  <si>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</si>
  <si>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</si>
  <si>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</si>
  <si>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</si>
  <si>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</si>
  <si>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</si>
  <si>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</si>
  <si>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</si>
  <si>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</si>
  <si>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</si>
  <si>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</si>
  <si>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</si>
  <si>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</si>
  <si>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</si>
  <si>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</si>
  <si>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</si>
  <si>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</si>
  <si>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</si>
  <si>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</si>
  <si>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</si>
  <si>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</si>
  <si>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</si>
  <si>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</si>
  <si>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</si>
  <si>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</si>
  <si>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</si>
  <si>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</si>
  <si>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</si>
  <si>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</si>
  <si>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</si>
  <si>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</si>
  <si>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</si>
  <si>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</si>
  <si>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</si>
  <si>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</si>
  <si>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</si>
  <si>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</si>
  <si>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</si>
  <si>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</si>
  <si>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</si>
  <si>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</si>
  <si>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</si>
  <si>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</si>
  <si>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</si>
  <si>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</si>
  <si>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</si>
  <si>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</si>
  <si>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</si>
  <si>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</si>
  <si>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</si>
  <si>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</si>
  <si>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</si>
  <si>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</si>
  <si>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</si>
  <si>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</si>
  <si>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</si>
  <si>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</si>
  <si>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</si>
  <si>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</si>
  <si>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</si>
  <si>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</si>
  <si>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</si>
  <si>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</si>
  <si>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</si>
  <si>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</si>
  <si>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</si>
  <si>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</si>
  <si>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</si>
  <si>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</si>
  <si>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</si>
  <si>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</si>
  <si>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</si>
  <si>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</si>
  <si>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</si>
  <si>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</si>
  <si>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</si>
  <si>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</si>
  <si>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</si>
  <si>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</si>
  <si>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</si>
  <si>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</si>
  <si>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</si>
  <si>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</si>
  <si>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</si>
  <si>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</si>
  <si>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</si>
  <si>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</si>
  <si>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</si>
  <si>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</si>
  <si>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</si>
  <si>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</si>
  <si>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</si>
  <si>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</si>
  <si>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</si>
  <si>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</si>
  <si>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</si>
  <si>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</si>
  <si>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</si>
  <si>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</si>
  <si>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</si>
  <si>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</si>
  <si>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</si>
  <si>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</si>
  <si>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</si>
  <si>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</si>
  <si>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</si>
  <si>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</si>
  <si>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</si>
  <si>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</si>
  <si>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</si>
  <si>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</si>
  <si>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</si>
  <si>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</si>
  <si>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</si>
  <si>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</si>
  <si>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</si>
  <si>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</si>
  <si>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</si>
  <si>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</si>
  <si>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</si>
  <si>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</si>
  <si>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</si>
  <si>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</si>
  <si>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</si>
  <si>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</si>
  <si>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</si>
  <si>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</si>
  <si>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</si>
  <si>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</si>
  <si>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</si>
  <si>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</si>
  <si>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</si>
  <si>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</si>
  <si>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</si>
  <si>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</si>
  <si>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</si>
  <si>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</si>
  <si>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</si>
  <si>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</si>
  <si>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</si>
  <si>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</si>
  <si>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</si>
  <si>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</si>
  <si>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</si>
  <si>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</si>
  <si>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</si>
  <si>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</si>
  <si>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</si>
  <si>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</si>
  <si>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</si>
  <si>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</si>
  <si>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</si>
  <si>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</si>
  <si>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</si>
  <si>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</si>
  <si>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</si>
  <si>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</si>
  <si>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</si>
  <si>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</si>
  <si>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</si>
  <si>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</si>
  <si>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</si>
  <si>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</si>
  <si>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</si>
  <si>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</si>
  <si>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</si>
  <si>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</si>
  <si>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</si>
  <si>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</si>
  <si>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</si>
  <si>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</si>
  <si>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</si>
  <si>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</si>
  <si>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</si>
  <si>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</si>
  <si>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</si>
  <si>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</si>
  <si>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</si>
  <si>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</si>
  <si>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</si>
  <si>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</si>
  <si>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</si>
  <si>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</si>
  <si>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</si>
  <si>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</si>
  <si>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</si>
  <si>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</si>
  <si>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</si>
  <si>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</si>
  <si>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</si>
  <si>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</si>
  <si>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</si>
  <si>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</si>
  <si>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</si>
  <si>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</si>
  <si>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</si>
  <si>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</si>
  <si>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</si>
  <si>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</si>
  <si>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</si>
  <si>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</si>
  <si>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</si>
  <si>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</si>
  <si>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</si>
  <si>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</si>
  <si>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</si>
  <si>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</si>
  <si>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</si>
  <si>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</si>
  <si>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</si>
  <si>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</si>
  <si>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</si>
  <si>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</si>
  <si>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</si>
  <si>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</si>
  <si>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</si>
  <si>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</si>
  <si>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</si>
  <si>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</si>
  <si>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</si>
  <si>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</si>
  <si>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</si>
  <si>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</si>
  <si>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</si>
  <si>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</si>
  <si>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</si>
  <si>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</si>
  <si>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</si>
  <si>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</si>
  <si>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</si>
  <si>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</si>
  <si>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</si>
  <si>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</si>
  <si>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</si>
  <si>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</si>
  <si>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</si>
  <si>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</si>
  <si>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</si>
  <si>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</si>
  <si>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</si>
  <si>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</si>
  <si>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</si>
  <si>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</si>
  <si>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</si>
  <si>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</si>
  <si>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</si>
  <si>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</si>
  <si>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</si>
  <si>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</si>
  <si>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</si>
  <si>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</si>
  <si>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</si>
  <si>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</si>
  <si>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</si>
  <si>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</si>
  <si>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</si>
  <si>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</si>
  <si>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</si>
  <si>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</si>
  <si>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</si>
  <si>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</si>
  <si>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</si>
  <si>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</si>
  <si>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</si>
  <si>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</si>
  <si>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</si>
  <si>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</si>
  <si>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</si>
  <si>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</si>
  <si>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</si>
  <si>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</si>
  <si>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</si>
  <si>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</si>
  <si>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</si>
  <si>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</si>
  <si>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</si>
  <si>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</si>
  <si>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</si>
  <si>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</si>
  <si>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</si>
  <si>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</si>
  <si>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</si>
  <si>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</si>
  <si>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</si>
  <si>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</si>
  <si>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</si>
  <si>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</si>
  <si>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</si>
  <si>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</si>
  <si>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</si>
  <si>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</si>
  <si>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</si>
  <si>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</si>
  <si>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</si>
  <si>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</si>
  <si>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</si>
  <si>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</si>
  <si>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</si>
  <si>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</si>
  <si>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</si>
  <si>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</si>
  <si>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</si>
  <si>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</si>
  <si>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</si>
  <si>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</si>
  <si>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</si>
  <si>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</si>
  <si>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</si>
  <si>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</si>
  <si>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</si>
  <si>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</si>
  <si>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</si>
  <si>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</si>
  <si>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</si>
  <si>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</si>
  <si>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</si>
  <si>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</si>
  <si>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</si>
  <si>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</si>
  <si>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</si>
  <si>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</si>
  <si>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</si>
  <si>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</si>
  <si>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</si>
  <si>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</si>
  <si>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</si>
  <si>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</si>
  <si>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</si>
  <si>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</si>
  <si>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</si>
  <si>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</si>
  <si>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</si>
  <si>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</si>
  <si>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</si>
  <si>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</si>
  <si>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</si>
  <si>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</si>
  <si>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</si>
  <si>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</si>
  <si>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</si>
  <si>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</si>
  <si>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</si>
  <si>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</si>
  <si>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</si>
  <si>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</si>
  <si>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</si>
  <si>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</si>
  <si>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</si>
  <si>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</si>
  <si>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</si>
  <si>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</si>
  <si>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</si>
  <si>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</si>
  <si>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</si>
  <si>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</si>
  <si>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</si>
  <si>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</si>
  <si>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</si>
  <si>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</si>
  <si>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</si>
  <si>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</si>
  <si>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</si>
  <si>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</si>
  <si>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</si>
  <si>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</si>
  <si>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</si>
  <si>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</si>
  <si>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</si>
  <si>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</si>
  <si>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</si>
  <si>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</si>
  <si>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</si>
  <si>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</si>
  <si>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</si>
  <si>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</si>
  <si>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</si>
  <si>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</si>
  <si>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</si>
  <si>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</si>
  <si>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</si>
  <si>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</si>
  <si>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</si>
  <si>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</si>
  <si>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</si>
  <si>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</si>
  <si>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</si>
  <si>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</si>
  <si>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</si>
  <si>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</si>
  <si>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</si>
  <si>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</si>
  <si>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</si>
  <si>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</si>
  <si>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</si>
  <si>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</si>
  <si>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</si>
  <si>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</si>
  <si>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</si>
  <si>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</si>
  <si>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</si>
  <si>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</si>
  <si>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</si>
  <si>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</si>
  <si>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</si>
  <si>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</si>
  <si>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</si>
  <si>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</si>
  <si>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</si>
  <si>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</si>
  <si>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</si>
  <si>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</si>
  <si>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</si>
  <si>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</si>
  <si>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</si>
  <si>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</si>
  <si>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</si>
  <si>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</si>
  <si>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</si>
  <si>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</si>
  <si>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</si>
  <si>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</si>
  <si>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</si>
  <si>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</si>
  <si>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</si>
  <si>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</si>
  <si>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</si>
  <si>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</si>
  <si>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</si>
  <si>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</si>
  <si>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</si>
  <si>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</si>
  <si>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</si>
  <si>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</si>
  <si>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</si>
  <si>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</si>
  <si>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</si>
  <si>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</si>
  <si>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</si>
  <si>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</si>
  <si>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</si>
  <si>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</si>
  <si>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</si>
  <si>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</si>
  <si>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</si>
  <si>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</si>
  <si>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</si>
  <si>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</si>
  <si>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</si>
  <si>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</si>
  <si>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</si>
  <si>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</si>
  <si>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</si>
  <si>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</si>
  <si>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</si>
  <si>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</si>
  <si>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</si>
  <si>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</si>
  <si>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</si>
  <si>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</si>
  <si>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</si>
  <si>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</si>
  <si>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</si>
  <si>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</si>
  <si>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</si>
  <si>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</si>
  <si>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</si>
  <si>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</si>
  <si>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</si>
  <si>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</si>
  <si>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</si>
  <si>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</si>
  <si>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</si>
  <si>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</si>
  <si>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</si>
  <si>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</si>
  <si>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</si>
  <si>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</si>
  <si>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</si>
  <si>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</si>
  <si>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</si>
  <si>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</si>
  <si>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</si>
  <si>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</si>
  <si>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</si>
  <si>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</si>
  <si>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</si>
  <si>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</si>
  <si>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</si>
  <si>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</si>
  <si>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</si>
  <si>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</si>
  <si>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</si>
  <si>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</si>
  <si>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</si>
  <si>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</si>
  <si>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</si>
  <si>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</si>
  <si>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</si>
  <si>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</si>
  <si>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</si>
  <si>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</si>
  <si>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</si>
  <si>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</si>
  <si>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</si>
  <si>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</si>
  <si>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</si>
  <si>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</si>
  <si>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</si>
  <si>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</si>
  <si>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</si>
  <si>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</si>
  <si>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</si>
  <si>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</si>
  <si>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</si>
  <si>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</si>
  <si>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</si>
  <si>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</si>
  <si>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</si>
  <si>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</si>
  <si>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</si>
  <si>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</si>
  <si>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</si>
  <si>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</si>
  <si>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</si>
  <si>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</si>
  <si>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</si>
  <si>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</si>
  <si>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</si>
  <si>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</si>
  <si>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</si>
  <si>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</si>
  <si>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</si>
  <si>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</si>
  <si>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</si>
  <si>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</si>
  <si>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</si>
  <si>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</si>
  <si>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</si>
  <si>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</si>
  <si>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</si>
  <si>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</si>
  <si>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</si>
  <si>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</si>
  <si>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</si>
  <si>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</si>
  <si>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</si>
  <si>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</si>
  <si>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</si>
  <si>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</si>
  <si>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</si>
  <si>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</si>
  <si>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</si>
  <si>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</si>
  <si>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</si>
  <si>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</si>
  <si>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</si>
  <si>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</si>
  <si>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</si>
  <si>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</si>
  <si>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</si>
  <si>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</si>
  <si>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</si>
  <si>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</si>
  <si>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</si>
  <si>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</si>
  <si>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</si>
  <si>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</si>
  <si>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</si>
  <si>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</si>
  <si>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</si>
  <si>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</si>
  <si>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</si>
  <si>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</si>
  <si>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</si>
  <si>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</si>
  <si>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</si>
  <si>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</si>
  <si>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</si>
  <si>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</si>
  <si>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</si>
  <si>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</si>
  <si>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</si>
  <si>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</si>
  <si>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</si>
  <si>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</si>
  <si>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</si>
  <si>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</si>
  <si>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</si>
  <si>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</si>
  <si>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</si>
  <si>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</si>
  <si>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</si>
  <si>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</si>
  <si>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</si>
  <si>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</si>
  <si>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</si>
  <si>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</si>
  <si>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</si>
  <si>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</si>
  <si>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</si>
  <si>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</si>
  <si>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</si>
  <si>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</si>
  <si>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</si>
  <si>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</si>
  <si>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</si>
  <si>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</si>
  <si>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</si>
  <si>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</si>
  <si>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</si>
  <si>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</si>
  <si>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</si>
  <si>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</si>
  <si>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</si>
  <si>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</si>
  <si>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</si>
  <si>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</si>
  <si>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</si>
  <si>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</si>
  <si>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</si>
  <si>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</si>
  <si>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</si>
  <si>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</si>
  <si>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</si>
  <si>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</si>
  <si>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</si>
  <si>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</si>
  <si>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</si>
  <si>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</si>
  <si>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</si>
  <si>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</si>
  <si>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</si>
  <si>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</si>
  <si>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</si>
  <si>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</si>
  <si>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</si>
  <si>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</si>
  <si>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</si>
  <si>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</si>
  <si>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</si>
  <si>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</si>
  <si>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</si>
  <si>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</si>
  <si>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</si>
  <si>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</si>
  <si>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</si>
  <si>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</si>
  <si>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</si>
  <si>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</si>
  <si>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</si>
  <si>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</si>
  <si>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</si>
  <si>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</si>
  <si>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</si>
  <si>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</si>
  <si>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</si>
  <si>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</si>
  <si>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</si>
  <si>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</si>
  <si>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</si>
  <si>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</si>
  <si>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</si>
  <si>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</si>
  <si>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</si>
  <si>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</si>
  <si>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</si>
  <si>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</si>
  <si>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</si>
  <si>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</si>
  <si>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</si>
  <si>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</si>
  <si>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</si>
  <si>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</si>
  <si>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</si>
  <si>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</si>
  <si>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</si>
  <si>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</si>
  <si>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</si>
  <si>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</si>
  <si>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</si>
  <si>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</si>
  <si>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</si>
  <si>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</si>
  <si>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</si>
  <si>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</si>
  <si>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</si>
  <si>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</si>
  <si>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</si>
  <si>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</si>
  <si>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</si>
  <si>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</si>
  <si>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</si>
  <si>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</si>
  <si>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</si>
  <si>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</si>
  <si>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</si>
  <si>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</si>
  <si>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</si>
  <si>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</si>
  <si>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</si>
  <si>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</si>
  <si>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</si>
  <si>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</si>
  <si>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</si>
  <si>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</si>
  <si>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</si>
  <si>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</si>
  <si>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</si>
  <si>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</si>
  <si>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</si>
  <si>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</si>
  <si>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</si>
  <si>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</si>
  <si>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</si>
  <si>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</si>
  <si>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</si>
  <si>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</si>
  <si>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</si>
  <si>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</si>
  <si>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</si>
  <si>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</si>
  <si>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</si>
  <si>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</si>
  <si>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</si>
  <si>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</si>
  <si>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</si>
  <si>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</si>
  <si>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</si>
  <si>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</si>
  <si>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</si>
  <si>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</si>
  <si>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</si>
  <si>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</si>
  <si>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</si>
  <si>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</si>
  <si>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</si>
  <si>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</si>
  <si>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</si>
  <si>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</si>
  <si>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</si>
  <si>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</si>
  <si>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</si>
  <si>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</si>
  <si>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</si>
  <si>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</si>
  <si>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</si>
  <si>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</si>
  <si>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</si>
  <si>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</si>
  <si>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</si>
  <si>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</si>
  <si>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</si>
  <si>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</si>
  <si>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</si>
  <si>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</si>
  <si>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</si>
  <si>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</si>
  <si>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</si>
  <si>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</si>
  <si>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</si>
  <si>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</si>
  <si>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</si>
  <si>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</si>
  <si>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</si>
  <si>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</si>
  <si>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</si>
  <si>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</si>
  <si>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</si>
  <si>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</si>
  <si>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</si>
  <si>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</si>
  <si>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</si>
  <si>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</si>
  <si>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</si>
  <si>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</si>
  <si>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</si>
  <si>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</si>
  <si>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</si>
  <si>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</si>
  <si>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</si>
  <si>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</si>
  <si>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</si>
  <si>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</si>
  <si>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</si>
  <si>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</si>
  <si>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</si>
  <si>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</si>
  <si>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</si>
  <si>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</si>
  <si>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</si>
  <si>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</si>
  <si>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</si>
  <si>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</si>
  <si>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</si>
  <si>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</si>
  <si>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</si>
  <si>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</si>
  <si>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</si>
  <si>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</si>
  <si>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</si>
  <si>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</si>
  <si>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</si>
  <si>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</si>
  <si>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</si>
  <si>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</si>
  <si>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</si>
  <si>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</si>
  <si>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</si>
  <si>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</si>
  <si>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</si>
  <si>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</si>
  <si>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</si>
  <si>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</si>
  <si>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</si>
  <si>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</si>
  <si>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</si>
  <si>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</si>
  <si>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</si>
  <si>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</si>
  <si>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</si>
  <si>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</si>
  <si>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</si>
  <si>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</si>
  <si>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</si>
  <si>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</si>
  <si>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</si>
  <si>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</si>
  <si>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</si>
  <si>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</si>
  <si>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</si>
  <si>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</si>
  <si>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</si>
  <si>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</si>
  <si>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</si>
  <si>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</si>
  <si>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</si>
  <si>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</si>
  <si>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</si>
  <si>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</si>
  <si>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</si>
  <si>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</si>
  <si>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</si>
  <si>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</si>
  <si>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</si>
  <si>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</si>
  <si>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</si>
  <si>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</si>
  <si>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</si>
  <si>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</si>
  <si>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</si>
  <si>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</si>
  <si>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</si>
  <si>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</si>
  <si>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</si>
  <si>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</si>
  <si>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</si>
  <si>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</si>
  <si>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</si>
  <si>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</si>
  <si>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</si>
  <si>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</si>
  <si>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</si>
  <si>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</si>
  <si>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</si>
  <si>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</si>
  <si>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</si>
  <si>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</si>
  <si>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</si>
  <si>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</si>
  <si>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</si>
  <si>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</si>
  <si>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</si>
  <si>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</si>
  <si>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</si>
  <si>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</si>
  <si>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</si>
  <si>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</si>
  <si>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</si>
  <si>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</si>
  <si>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</si>
  <si>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</si>
  <si>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</si>
  <si>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</si>
  <si>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</si>
  <si>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</si>
  <si>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</si>
  <si>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</si>
  <si>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</si>
  <si>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</si>
  <si>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</si>
  <si>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</si>
  <si>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</si>
  <si>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</si>
  <si>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</si>
  <si>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</si>
  <si>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</si>
  <si>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</si>
  <si>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</si>
  <si>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</si>
  <si>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</si>
  <si>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</si>
  <si>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</si>
  <si>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</si>
  <si>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</si>
  <si>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</si>
  <si>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</si>
  <si>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</si>
  <si>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</si>
  <si>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</si>
  <si>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</si>
  <si>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</si>
  <si>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</si>
  <si>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</si>
  <si>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</si>
  <si>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</si>
  <si>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</si>
  <si>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</si>
  <si>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</si>
  <si>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</si>
  <si>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</si>
  <si>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</si>
  <si>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</si>
  <si>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</si>
  <si>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</si>
  <si>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</si>
  <si>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</si>
  <si>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</si>
  <si>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</si>
  <si>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</si>
  <si>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</si>
  <si>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</si>
  <si>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</si>
  <si>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</si>
  <si>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</si>
  <si>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</si>
  <si>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</si>
  <si>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</si>
  <si>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</si>
  <si>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</si>
  <si>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</si>
  <si>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</si>
  <si>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</si>
  <si>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</si>
  <si>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</si>
  <si>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</si>
  <si>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</si>
  <si>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</si>
  <si>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</si>
  <si>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</si>
  <si>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</si>
  <si>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</si>
  <si>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</si>
  <si>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</si>
  <si>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</si>
  <si>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</si>
  <si>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</si>
  <si>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</si>
  <si>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</si>
  <si>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</si>
  <si>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</si>
  <si>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</si>
  <si>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</si>
  <si>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</si>
  <si>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</si>
  <si>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</si>
  <si>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</si>
  <si>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</si>
  <si>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</si>
  <si>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</si>
  <si>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</si>
  <si>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</si>
  <si>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</si>
  <si>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</si>
  <si>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</si>
  <si>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</si>
  <si>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</si>
  <si>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</si>
  <si>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</si>
  <si>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</si>
  <si>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</si>
  <si>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</si>
  <si>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</si>
  <si>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</si>
  <si>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</si>
  <si>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</si>
  <si>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</si>
  <si>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</si>
  <si>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</si>
  <si>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</si>
  <si>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</si>
  <si>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</si>
  <si>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</si>
  <si>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</si>
  <si>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</si>
  <si>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</si>
  <si>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</si>
  <si>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</si>
  <si>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</si>
  <si>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</si>
  <si>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</si>
  <si>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</si>
  <si>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</si>
  <si>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</si>
  <si>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</si>
  <si>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</si>
  <si>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</si>
  <si>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</si>
  <si>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</si>
  <si>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</si>
  <si>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</si>
  <si>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</si>
  <si>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</si>
  <si>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</si>
  <si>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</si>
  <si>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</si>
  <si>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</si>
  <si>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</si>
  <si>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</si>
  <si>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</si>
  <si>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</si>
  <si>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</si>
  <si>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</si>
  <si>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</si>
  <si>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</si>
  <si>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</si>
  <si>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</si>
  <si>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</si>
  <si>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</si>
  <si>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</si>
  <si>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</si>
  <si>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</si>
  <si>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</si>
  <si>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</si>
  <si>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</si>
  <si>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</si>
  <si>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</si>
  <si>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</si>
  <si>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</si>
  <si>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</si>
  <si>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</si>
  <si>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</si>
  <si>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</si>
  <si>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</si>
  <si>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</si>
  <si>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</si>
  <si>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</si>
  <si>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</si>
  <si>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</si>
  <si>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</si>
  <si>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</si>
  <si>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</si>
  <si>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</si>
  <si>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</si>
  <si>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</si>
  <si>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</si>
  <si>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</si>
  <si>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</si>
  <si>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</si>
  <si>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</si>
  <si>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</si>
  <si>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</si>
  <si>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</si>
  <si>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</si>
  <si>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</si>
  <si>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</si>
  <si>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</si>
  <si>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</si>
  <si>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</si>
  <si>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</si>
  <si>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</si>
  <si>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</si>
  <si>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</si>
  <si>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</si>
  <si>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</si>
  <si>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</si>
  <si>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</si>
  <si>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</si>
  <si>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</si>
  <si>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</si>
  <si>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</si>
  <si>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</si>
  <si>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</si>
  <si>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</si>
  <si>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</si>
  <si>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</si>
  <si>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</si>
  <si>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</si>
  <si>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</si>
  <si>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</si>
  <si>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</si>
  <si>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</si>
  <si>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</si>
  <si>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</si>
  <si>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</si>
  <si>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</si>
  <si>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</si>
  <si>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</si>
  <si>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</si>
  <si>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</si>
  <si>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</si>
  <si>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</si>
  <si>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</si>
  <si>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</si>
  <si>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</si>
  <si>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</si>
  <si>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</si>
  <si>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</si>
  <si>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</si>
  <si>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</si>
  <si>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</si>
  <si>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</si>
  <si>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</si>
  <si>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</si>
  <si>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</si>
  <si>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</si>
  <si>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</si>
  <si>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</si>
  <si>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</si>
  <si>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</si>
  <si>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</si>
  <si>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</si>
  <si>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</si>
  <si>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</si>
  <si>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</si>
  <si>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</si>
  <si>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</si>
  <si>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</si>
  <si>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</si>
  <si>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</si>
  <si>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</si>
  <si>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</si>
  <si>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</si>
  <si>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</si>
  <si>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</si>
  <si>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</si>
  <si>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</si>
  <si>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</si>
  <si>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</si>
  <si>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</si>
  <si>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</si>
  <si>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</si>
  <si>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</si>
  <si>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</si>
  <si>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</si>
  <si>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</si>
  <si>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</si>
  <si>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</si>
  <si>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</si>
  <si>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</si>
  <si>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</si>
  <si>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</si>
  <si>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</si>
  <si>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</si>
  <si>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</si>
  <si>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</si>
  <si>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</si>
  <si>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</si>
  <si>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</si>
  <si>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</si>
  <si>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</si>
  <si>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</si>
  <si>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</si>
  <si>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</si>
  <si>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</si>
  <si>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</si>
  <si>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</si>
  <si>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</si>
  <si>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</si>
  <si>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</si>
  <si>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</si>
  <si>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</si>
  <si>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</si>
  <si>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</si>
  <si>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</si>
  <si>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</si>
  <si>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</si>
  <si>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</si>
  <si>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</si>
  <si>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</si>
  <si>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</si>
  <si>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</si>
  <si>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</si>
  <si>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</si>
  <si>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</si>
  <si>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</si>
  <si>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</si>
  <si>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</si>
  <si>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</si>
  <si>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</si>
  <si>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</si>
  <si>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</si>
  <si>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</si>
  <si>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</si>
  <si>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</si>
  <si>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</si>
  <si>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</si>
  <si>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</si>
  <si>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</si>
  <si>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</si>
  <si>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</si>
  <si>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</si>
  <si>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</si>
  <si>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</si>
  <si>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</si>
  <si>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</si>
  <si>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</si>
  <si>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</si>
  <si>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</si>
  <si>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</si>
  <si>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</si>
  <si>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</si>
  <si>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</si>
  <si>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</si>
  <si>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</si>
  <si>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</si>
  <si>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</si>
  <si>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</si>
  <si>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</si>
  <si>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</si>
  <si>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</si>
  <si>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</si>
  <si>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</si>
  <si>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</si>
  <si>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</si>
  <si>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</si>
  <si>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</si>
  <si>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</si>
  <si>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</si>
  <si>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</si>
  <si>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</si>
  <si>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</si>
  <si>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</si>
  <si>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</si>
  <si>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</si>
  <si>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</si>
  <si>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</si>
  <si>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</si>
  <si>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</si>
  <si>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</si>
  <si>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</si>
  <si>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</si>
  <si>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</si>
  <si>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</si>
  <si>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</si>
  <si>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</si>
  <si>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</si>
  <si>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</si>
  <si>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</si>
  <si>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</si>
  <si>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</si>
  <si>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</si>
  <si>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</si>
  <si>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</si>
  <si>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</si>
  <si>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</si>
  <si>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</si>
  <si>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</si>
  <si>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</si>
  <si>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</si>
  <si>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</si>
  <si>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</si>
  <si>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</si>
  <si>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</si>
  <si>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</si>
  <si>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</si>
  <si>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</si>
  <si>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</si>
  <si>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</si>
  <si>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</si>
  <si>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</si>
  <si>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</si>
  <si>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</si>
  <si>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</si>
  <si>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</si>
  <si>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</si>
  <si>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</si>
  <si>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</si>
  <si>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</si>
  <si>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</si>
  <si>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</si>
  <si>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</si>
  <si>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</si>
  <si>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</si>
  <si>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</si>
  <si>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</si>
  <si>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</si>
  <si>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</si>
  <si>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</si>
  <si>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</si>
  <si>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</si>
  <si>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</si>
  <si>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</si>
  <si>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</si>
  <si>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</si>
  <si>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</si>
  <si>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</si>
  <si>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</si>
  <si>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</si>
  <si>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</si>
  <si>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</si>
  <si>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</si>
  <si>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</si>
  <si>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</si>
  <si>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</si>
  <si>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</si>
  <si>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</si>
  <si>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</si>
  <si>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</si>
  <si>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</si>
  <si>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</si>
  <si>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</si>
  <si>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</si>
  <si>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</si>
  <si>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</si>
  <si>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</si>
  <si>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</si>
  <si>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</si>
  <si>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</si>
  <si>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</si>
  <si>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</si>
  <si>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</si>
  <si>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</si>
  <si>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</si>
  <si>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</si>
  <si>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</si>
  <si>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</si>
  <si>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</si>
  <si>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</si>
  <si>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</si>
  <si>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</si>
  <si>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</si>
  <si>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</si>
  <si>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</si>
  <si>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</si>
  <si>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</si>
  <si>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</si>
  <si>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</si>
  <si>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</si>
  <si>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</si>
  <si>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</si>
  <si>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</si>
  <si>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</si>
  <si>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</si>
  <si>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</si>
  <si>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</si>
  <si>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</si>
  <si>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</si>
  <si>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</si>
  <si>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</si>
  <si>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</si>
  <si>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</si>
  <si>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</si>
  <si>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</si>
  <si>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</si>
  <si>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</si>
  <si>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</si>
  <si>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</si>
  <si>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</si>
  <si>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</si>
  <si>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</si>
  <si>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</si>
  <si>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</si>
  <si>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</si>
  <si>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</si>
  <si>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</si>
  <si>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</si>
  <si>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</si>
  <si>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</si>
  <si>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</si>
  <si>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</si>
  <si>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</si>
  <si>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</si>
  <si>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</si>
  <si>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</si>
  <si>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</si>
  <si>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</si>
  <si>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</si>
  <si>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</si>
  <si>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</si>
  <si>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</si>
  <si>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</si>
  <si>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</si>
  <si>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</si>
  <si>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</si>
  <si>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</si>
  <si>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</si>
  <si>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</si>
  <si>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</si>
  <si>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</si>
  <si>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</si>
  <si>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</si>
  <si>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</si>
  <si>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</si>
  <si>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</si>
  <si>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</si>
  <si>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</si>
  <si>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</si>
  <si>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</si>
  <si>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</si>
  <si>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</si>
  <si>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</si>
  <si>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</si>
  <si>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</si>
  <si>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</si>
  <si>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</si>
  <si>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</si>
  <si>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</si>
  <si>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</si>
  <si>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</si>
  <si>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</si>
  <si>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</si>
  <si>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</si>
  <si>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</si>
  <si>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</si>
  <si>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</si>
  <si>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</si>
  <si>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</si>
  <si>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</si>
  <si>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</si>
  <si>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</si>
  <si>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</si>
  <si>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</si>
  <si>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</si>
  <si>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</si>
  <si>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</si>
  <si>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</si>
  <si>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</si>
  <si>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</si>
  <si>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</si>
  <si>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</si>
  <si>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</si>
  <si>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</si>
  <si>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</si>
  <si>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</si>
  <si>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</si>
  <si>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</si>
  <si>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</si>
  <si>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</si>
  <si>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</si>
  <si>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</si>
  <si>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</si>
  <si>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</si>
  <si>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</si>
  <si>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</si>
  <si>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</si>
  <si>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</si>
  <si>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</si>
  <si>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</si>
  <si>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</si>
  <si>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</si>
  <si>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</si>
  <si>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</si>
  <si>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</si>
  <si>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</si>
  <si>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</si>
  <si>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</si>
  <si>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</si>
  <si>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</si>
  <si>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</si>
  <si>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</si>
  <si>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</si>
  <si>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</si>
  <si>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</si>
  <si>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</si>
  <si>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</si>
  <si>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</si>
  <si>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</si>
  <si>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</si>
  <si>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</si>
  <si>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</si>
  <si>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</si>
  <si>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</si>
  <si>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</si>
  <si>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</si>
  <si>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</si>
  <si>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</si>
  <si>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</si>
  <si>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</si>
  <si>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</si>
  <si>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</si>
  <si>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</si>
  <si>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</si>
  <si>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</si>
  <si>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</si>
  <si>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</si>
  <si>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</si>
  <si>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</si>
  <si>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</si>
  <si>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</si>
  <si>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</si>
  <si>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</si>
  <si>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</si>
  <si>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</si>
  <si>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</si>
  <si>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</si>
  <si>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</si>
  <si>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</si>
  <si>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</si>
  <si>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</si>
  <si>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</si>
  <si>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</si>
  <si>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</si>
  <si>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</si>
  <si>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</si>
  <si>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</si>
  <si>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</si>
  <si>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</si>
  <si>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</si>
  <si>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</si>
  <si>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</si>
  <si>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</si>
  <si>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</si>
  <si>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</si>
  <si>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</si>
  <si>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</si>
  <si>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</si>
  <si>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</si>
  <si>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</si>
  <si>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</si>
  <si>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</si>
  <si>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</si>
  <si>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</si>
  <si>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</si>
  <si>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</si>
  <si>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</si>
  <si>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</si>
  <si>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</si>
  <si>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</si>
  <si>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</si>
  <si>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</si>
  <si>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</si>
  <si>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</si>
  <si>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</si>
  <si>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</si>
  <si>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</si>
  <si>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</si>
  <si>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</si>
  <si>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</si>
  <si>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</si>
  <si>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</si>
  <si>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</si>
  <si>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</si>
  <si>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</si>
  <si>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</si>
  <si>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</si>
  <si>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</si>
  <si>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</si>
  <si>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</si>
  <si>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</si>
  <si>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</si>
  <si>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</si>
  <si>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</si>
  <si>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</si>
  <si>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</si>
  <si>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</si>
  <si>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</si>
  <si>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</si>
  <si>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</si>
  <si>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</si>
  <si>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</si>
  <si>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</si>
  <si>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</si>
  <si>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</si>
  <si>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</si>
  <si>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</si>
  <si>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</si>
  <si>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</si>
  <si>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</si>
  <si>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</si>
  <si>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</si>
  <si>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</si>
  <si>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</si>
  <si>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</si>
  <si>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</si>
  <si>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</si>
  <si>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</si>
  <si>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</si>
  <si>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</si>
  <si>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</si>
  <si>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</si>
  <si>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</si>
  <si>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</si>
  <si>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</si>
  <si>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</si>
  <si>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</si>
  <si>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</si>
  <si>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</si>
  <si>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</si>
  <si>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</si>
  <si>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</si>
  <si>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</si>
  <si>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</si>
  <si>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</si>
  <si>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</si>
  <si>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</si>
  <si>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</si>
  <si>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</si>
  <si>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</si>
  <si>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</si>
  <si>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</si>
  <si>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</si>
  <si>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</si>
  <si>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</si>
  <si>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</si>
  <si>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</si>
  <si>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</si>
  <si>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</si>
  <si>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</si>
  <si>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</si>
  <si>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</si>
  <si>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</si>
  <si>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</si>
  <si>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</si>
  <si>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</si>
  <si>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</si>
  <si>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</si>
  <si>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</si>
  <si>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</si>
  <si>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</si>
  <si>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</si>
  <si>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</si>
  <si>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</si>
  <si>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</si>
  <si>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</si>
  <si>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</si>
  <si>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</si>
  <si>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</si>
  <si>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</si>
  <si>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</si>
  <si>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</si>
  <si>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</si>
  <si>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</si>
  <si>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</si>
  <si>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</si>
  <si>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</si>
  <si>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</si>
  <si>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</si>
  <si>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</si>
  <si>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</si>
  <si>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</si>
  <si>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</si>
  <si>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</si>
  <si>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</si>
  <si>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</si>
  <si>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</si>
  <si>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</si>
  <si>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</si>
  <si>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</si>
  <si>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</si>
  <si>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</si>
  <si>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</si>
  <si>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</si>
  <si>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</si>
  <si>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</si>
  <si>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</si>
  <si>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</si>
  <si>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</si>
  <si>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</si>
  <si>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</si>
  <si>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</si>
  <si>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</si>
  <si>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</si>
  <si>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</si>
  <si>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</si>
  <si>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</si>
  <si>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</si>
  <si>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</si>
  <si>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</si>
  <si>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</si>
  <si>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</si>
  <si>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</si>
  <si>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</si>
  <si>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</si>
  <si>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</si>
  <si>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</si>
  <si>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</si>
  <si>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</si>
  <si>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</si>
  <si>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</si>
  <si>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</si>
  <si>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</si>
  <si>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</si>
  <si>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</si>
  <si>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</si>
  <si>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</si>
  <si>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</si>
  <si>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</si>
  <si>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</si>
  <si>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</si>
  <si>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</si>
  <si>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</si>
  <si>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</si>
  <si>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</si>
  <si>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</si>
  <si>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</si>
  <si>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</si>
  <si>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</si>
  <si>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</si>
  <si>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</si>
  <si>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</si>
  <si>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</si>
  <si>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</si>
  <si>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</si>
  <si>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</si>
  <si>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</si>
  <si>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</si>
  <si>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</si>
  <si>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</si>
  <si>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</si>
  <si>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</si>
  <si>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</si>
  <si>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</si>
  <si>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</si>
  <si>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</si>
  <si>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</si>
  <si>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</si>
  <si>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</si>
  <si>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</si>
  <si>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</si>
  <si>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</si>
  <si>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</si>
  <si>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</si>
  <si>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</si>
  <si>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</si>
  <si>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</si>
  <si>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</si>
  <si>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</si>
  <si>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</si>
  <si>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</si>
  <si>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</si>
  <si>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</si>
  <si>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</si>
  <si>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</si>
  <si>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</si>
  <si>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</si>
  <si>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</si>
  <si>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</si>
  <si>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</si>
  <si>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</si>
  <si>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</si>
  <si>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</si>
  <si>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</si>
  <si>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</si>
  <si>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</si>
  <si>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</si>
  <si>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</si>
  <si>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</si>
  <si>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</si>
  <si>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</si>
  <si>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</si>
  <si>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</si>
  <si>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</si>
  <si>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</si>
  <si>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</si>
  <si>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</si>
  <si>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</si>
  <si>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</si>
  <si>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</si>
  <si>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</si>
  <si>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</si>
  <si>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</si>
  <si>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</si>
  <si>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</si>
  <si>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</si>
  <si>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</si>
  <si>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</si>
  <si>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</si>
  <si>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</si>
  <si>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</si>
  <si>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</si>
  <si>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</si>
  <si>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</si>
  <si>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</si>
  <si>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</si>
  <si>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</si>
  <si>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</si>
  <si>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</si>
  <si>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</si>
  <si>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</si>
  <si>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</si>
  <si>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</si>
  <si>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</si>
  <si>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</si>
  <si>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</si>
  <si>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</si>
  <si>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</si>
  <si>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</si>
  <si>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</si>
  <si>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</si>
  <si>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</si>
  <si>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</si>
  <si>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</si>
  <si>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</si>
  <si>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</si>
  <si>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</si>
  <si>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</si>
  <si>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</si>
  <si>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</si>
  <si>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</si>
  <si>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</si>
  <si>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</si>
  <si>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</si>
  <si>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</si>
  <si>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</si>
  <si>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</si>
  <si>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</si>
  <si>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</si>
  <si>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</si>
  <si>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</si>
  <si>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</si>
  <si>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</si>
  <si>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</si>
  <si>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</si>
  <si>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</si>
  <si>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</si>
  <si>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</si>
  <si>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</si>
  <si>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</si>
  <si>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</si>
  <si>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</si>
  <si>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</si>
  <si>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</si>
  <si>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</si>
  <si>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</si>
  <si>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</si>
  <si>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</si>
  <si>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</si>
  <si>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</si>
  <si>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</si>
  <si>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</si>
  <si>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</si>
  <si>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</si>
  <si>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</si>
  <si>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</si>
  <si>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</si>
  <si>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</si>
  <si>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</si>
  <si>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</si>
  <si>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</si>
  <si>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</si>
  <si>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</si>
  <si>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</si>
  <si>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</si>
  <si>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</si>
  <si>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</si>
  <si>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</si>
  <si>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</si>
  <si>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</si>
  <si>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</si>
  <si>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</si>
  <si>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</si>
  <si>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</si>
  <si>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</si>
  <si>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</si>
  <si>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</si>
  <si>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</si>
  <si>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</si>
  <si>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</si>
  <si>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</si>
  <si>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</si>
  <si>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</si>
  <si>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</si>
  <si>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</si>
  <si>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</si>
  <si>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</si>
  <si>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</si>
  <si>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</si>
  <si>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</si>
  <si>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</si>
  <si>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</si>
  <si>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</si>
  <si>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</si>
  <si>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</si>
  <si>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</si>
  <si>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</si>
  <si>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</si>
  <si>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</si>
  <si>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</si>
  <si>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</si>
  <si>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</si>
  <si>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</si>
  <si>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</si>
  <si>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</si>
  <si>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</si>
  <si>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</si>
  <si>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</si>
  <si>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</si>
  <si>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</si>
  <si>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</si>
  <si>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</si>
  <si>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</si>
  <si>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</si>
  <si>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</si>
  <si>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</si>
  <si>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</si>
  <si>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</si>
  <si>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</si>
  <si>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</si>
  <si>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</si>
  <si>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</si>
  <si>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</si>
  <si>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</si>
  <si>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</si>
  <si>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</si>
  <si>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</si>
  <si>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</si>
  <si>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</si>
  <si>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</si>
  <si>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</si>
  <si>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</si>
  <si>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</si>
  <si>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</si>
  <si>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</si>
  <si>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</si>
  <si>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</si>
  <si>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</si>
  <si>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</si>
  <si>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</si>
  <si>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</si>
  <si>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</si>
  <si>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</si>
  <si>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</si>
  <si>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</si>
  <si>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</si>
  <si>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</si>
  <si>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</si>
  <si>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</si>
  <si>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</si>
  <si>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</si>
  <si>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</si>
  <si>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</si>
  <si>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</si>
  <si>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</si>
  <si>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</si>
  <si>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</si>
  <si>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</si>
  <si>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</si>
  <si>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</si>
  <si>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</si>
  <si>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</si>
  <si>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</si>
  <si>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</si>
  <si>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</si>
  <si>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</si>
  <si>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</si>
  <si>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</si>
  <si>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</si>
  <si>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</si>
  <si>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</si>
  <si>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</si>
  <si>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</si>
  <si>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</si>
  <si>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</si>
  <si>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</si>
  <si>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</si>
  <si>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</si>
  <si>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</si>
  <si>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</si>
  <si>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</si>
  <si>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</si>
  <si>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</si>
  <si>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</si>
  <si>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</si>
  <si>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</si>
  <si>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</si>
  <si>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</si>
  <si>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</si>
  <si>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</si>
  <si>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</si>
  <si>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</si>
  <si>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</si>
  <si>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</si>
  <si>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</si>
  <si>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</si>
  <si>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</si>
  <si>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</si>
  <si>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</si>
  <si>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</si>
  <si>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</si>
  <si>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</si>
  <si>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</si>
  <si>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</si>
  <si>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</si>
  <si>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</si>
  <si>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</si>
  <si>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</si>
  <si>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</si>
  <si>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</si>
  <si>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</si>
  <si>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</si>
  <si>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</si>
  <si>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</si>
  <si>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</si>
  <si>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</si>
  <si>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</si>
  <si>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</si>
  <si>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</si>
  <si>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</si>
  <si>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</si>
  <si>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</si>
  <si>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</si>
  <si>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</si>
  <si>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</si>
  <si>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</si>
  <si>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</si>
  <si>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</si>
  <si>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</si>
  <si>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</si>
  <si>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</si>
  <si>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</si>
  <si>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</si>
  <si>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</si>
  <si>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</si>
  <si>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</si>
  <si>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</si>
  <si>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</si>
  <si>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</si>
  <si>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</si>
  <si>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</si>
  <si>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</si>
  <si>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</si>
  <si>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</si>
  <si>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</si>
  <si>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</si>
  <si>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</si>
  <si>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</si>
  <si>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</si>
  <si>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</si>
  <si>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</si>
  <si>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</si>
  <si>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</si>
  <si>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</si>
  <si>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</si>
  <si>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</si>
  <si>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</si>
  <si>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</si>
  <si>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</si>
  <si>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</si>
  <si>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</si>
  <si>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</si>
  <si>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</si>
  <si>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</si>
  <si>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</si>
  <si>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</si>
  <si>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</si>
  <si>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</si>
  <si>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</si>
  <si>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</si>
  <si>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</si>
  <si>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</si>
  <si>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</si>
  <si>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</si>
  <si>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</si>
  <si>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</si>
  <si>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</si>
  <si>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</si>
  <si>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</si>
  <si>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</si>
  <si>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</si>
  <si>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</si>
  <si>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</si>
  <si>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</si>
  <si>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</si>
  <si>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</si>
  <si>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</si>
  <si>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</si>
  <si>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</si>
  <si>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</si>
  <si>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</si>
  <si>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</si>
  <si>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</si>
  <si>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</si>
  <si>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</si>
  <si>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</si>
  <si>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</si>
  <si>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</si>
  <si>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</si>
  <si>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</si>
  <si>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</si>
  <si>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</si>
  <si>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</si>
  <si>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</si>
  <si>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</si>
  <si>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</si>
  <si>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</si>
  <si>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</si>
  <si>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</si>
  <si>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</si>
  <si>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</si>
  <si>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</si>
  <si>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</si>
  <si>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</si>
  <si>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</si>
  <si>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</si>
  <si>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</si>
  <si>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</si>
  <si>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</si>
  <si>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</si>
  <si>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</si>
  <si>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</si>
  <si>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</si>
  <si>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</si>
  <si>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</si>
  <si>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</si>
  <si>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</si>
  <si>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</si>
  <si>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</si>
  <si>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</si>
  <si>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</si>
  <si>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</si>
  <si>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</si>
  <si>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</si>
  <si>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</si>
  <si>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</si>
  <si>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</si>
  <si>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</si>
  <si>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</si>
  <si>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</si>
  <si>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</si>
  <si>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</si>
  <si>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</si>
  <si>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</si>
  <si>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</si>
  <si>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</si>
  <si>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</si>
  <si>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</si>
  <si>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</si>
  <si>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</si>
  <si>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</si>
  <si>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</si>
  <si>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</si>
  <si>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</si>
  <si>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</si>
  <si>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</si>
  <si>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</si>
  <si>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</si>
  <si>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</si>
  <si>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</si>
  <si>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</si>
  <si>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</si>
  <si>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</si>
  <si>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</si>
  <si>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</si>
  <si>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</si>
  <si>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</si>
  <si>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</si>
  <si>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</si>
  <si>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</si>
  <si>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</si>
  <si>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</si>
  <si>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</si>
  <si>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</si>
  <si>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</si>
  <si>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</si>
  <si>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</si>
  <si>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</si>
  <si>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</si>
  <si>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</si>
  <si>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</si>
  <si>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</si>
  <si>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</si>
  <si>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</si>
  <si>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</si>
  <si>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</si>
  <si>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</si>
  <si>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</si>
  <si>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</si>
  <si>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</si>
  <si>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</si>
  <si>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</si>
  <si>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</si>
  <si>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</si>
  <si>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</si>
  <si>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</si>
  <si>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</si>
  <si>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</si>
  <si>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</si>
  <si>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</si>
  <si>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</si>
  <si>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</si>
  <si>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</si>
  <si>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</si>
  <si>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</si>
  <si>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</si>
  <si>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</si>
  <si>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</si>
  <si>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</si>
  <si>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</si>
  <si>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</si>
  <si>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</si>
  <si>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</si>
  <si>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</si>
  <si>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</si>
  <si>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</si>
  <si>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</si>
  <si>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</si>
  <si>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</si>
  <si>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</si>
  <si>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</si>
  <si>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</si>
  <si>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</si>
  <si>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</si>
  <si>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</si>
  <si>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</si>
  <si>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</si>
  <si>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</si>
  <si>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</si>
  <si>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</si>
  <si>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</si>
  <si>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</si>
  <si>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</si>
  <si>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</si>
  <si>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</si>
  <si>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</si>
  <si>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</si>
  <si>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</si>
  <si>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</si>
  <si>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</si>
  <si>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</si>
  <si>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</si>
  <si>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</si>
  <si>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</si>
  <si>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</si>
  <si>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</si>
  <si>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</si>
  <si>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</si>
  <si>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</si>
  <si>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</si>
  <si>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</si>
  <si>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</si>
  <si>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</si>
  <si>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</si>
  <si>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</si>
  <si>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</si>
  <si>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</si>
  <si>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</si>
  <si>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</si>
  <si>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</si>
  <si>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</si>
  <si>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</si>
  <si>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</si>
  <si>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</si>
  <si>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</si>
  <si>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</si>
  <si>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</si>
  <si>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</si>
  <si>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</si>
  <si>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</si>
  <si>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</si>
  <si>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</si>
  <si>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</si>
  <si>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</si>
  <si>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</si>
  <si>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</si>
  <si>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</si>
  <si>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</si>
  <si>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</si>
  <si>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</si>
  <si>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</si>
  <si>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</si>
  <si>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</si>
  <si>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</si>
  <si>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</si>
  <si>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</si>
  <si>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</si>
  <si>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</si>
  <si>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</si>
  <si>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</si>
  <si>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</si>
  <si>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</si>
  <si>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</si>
  <si>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</si>
  <si>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</si>
  <si>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</si>
  <si>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</si>
  <si>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</si>
  <si>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</si>
  <si>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</si>
  <si>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</si>
  <si>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</si>
  <si>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</si>
  <si>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</si>
  <si>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</si>
  <si>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</si>
  <si>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</si>
  <si>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</si>
  <si>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</si>
  <si>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</si>
  <si>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</si>
  <si>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</si>
  <si>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</si>
  <si>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</si>
  <si>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</si>
  <si>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</si>
  <si>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</si>
  <si>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</si>
  <si>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</si>
  <si>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</si>
  <si>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</si>
  <si>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</si>
  <si>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</si>
  <si>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</si>
  <si>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</si>
  <si>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</si>
  <si>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</si>
  <si>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</si>
  <si>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</si>
  <si>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</si>
  <si>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</si>
  <si>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</si>
  <si>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</si>
  <si>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</si>
  <si>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</si>
  <si>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</si>
  <si>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</si>
  <si>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</si>
  <si>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</si>
  <si>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</si>
  <si>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</si>
  <si>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</si>
  <si>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</si>
  <si>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</si>
  <si>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</si>
  <si>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</si>
  <si>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</si>
  <si>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</si>
  <si>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</si>
  <si>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</si>
  <si>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</si>
  <si>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</si>
  <si>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</si>
  <si>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</si>
  <si>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</si>
  <si>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</si>
  <si>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</si>
  <si>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</si>
  <si>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</si>
  <si>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</si>
  <si>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</si>
  <si>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</si>
  <si>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</si>
  <si>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</si>
  <si>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</si>
  <si>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</si>
  <si>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</si>
  <si>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</si>
  <si>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</si>
  <si>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</si>
  <si>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</si>
  <si>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</si>
  <si>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</si>
  <si>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</si>
  <si>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</si>
  <si>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</si>
  <si>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</si>
  <si>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</si>
  <si>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</si>
  <si>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</si>
  <si>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</si>
  <si>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</si>
  <si>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</si>
  <si>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</si>
  <si>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</si>
  <si>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</si>
  <si>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</si>
  <si>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</si>
  <si>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</si>
  <si>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</si>
  <si>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</si>
  <si>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</si>
  <si>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</si>
  <si>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</si>
  <si>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</si>
  <si>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</si>
  <si>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</si>
  <si>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</si>
  <si>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</si>
  <si>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</si>
  <si>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</si>
  <si>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</si>
  <si>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</si>
  <si>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</si>
  <si>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</si>
  <si>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</si>
  <si>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</si>
  <si>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</si>
  <si>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</si>
  <si>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</si>
  <si>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</si>
  <si>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</si>
  <si>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</si>
  <si>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</si>
  <si>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</si>
  <si>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</si>
  <si>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</si>
  <si>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</si>
  <si>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</si>
  <si>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</si>
  <si>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</si>
  <si>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</si>
  <si>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</si>
  <si>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</si>
  <si>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</si>
  <si>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</si>
  <si>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</si>
  <si>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</si>
  <si>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</si>
  <si>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</si>
  <si>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</si>
  <si>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</si>
  <si>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</si>
  <si>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</si>
  <si>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</si>
  <si>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</si>
  <si>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</si>
  <si>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</si>
  <si>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</si>
  <si>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</si>
  <si>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</si>
  <si>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</si>
  <si>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</si>
  <si>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</si>
  <si>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</si>
  <si>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</si>
  <si>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</si>
  <si>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</si>
  <si>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</si>
  <si>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</si>
  <si>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</si>
  <si>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</si>
  <si>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</si>
  <si>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</si>
  <si>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</si>
  <si>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</si>
  <si>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</si>
  <si>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</si>
  <si>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</si>
  <si>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</si>
  <si>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</si>
  <si>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</si>
  <si>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</si>
  <si>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</si>
  <si>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</si>
  <si>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</si>
  <si>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</si>
  <si>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</si>
  <si>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</si>
  <si>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</si>
  <si>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</si>
  <si>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</si>
  <si>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</si>
  <si>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</si>
  <si>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</si>
  <si>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</si>
  <si>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</si>
  <si>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</si>
  <si>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</si>
  <si>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</si>
  <si>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</si>
  <si>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</si>
  <si>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</si>
  <si>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</si>
  <si>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</si>
  <si>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</si>
  <si>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</si>
  <si>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</si>
  <si>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</si>
  <si>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</si>
  <si>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</si>
  <si>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</si>
  <si>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</si>
  <si>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</si>
  <si>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</si>
  <si>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</si>
  <si>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</si>
  <si>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</si>
  <si>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</si>
  <si>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</si>
  <si>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</si>
  <si>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</si>
  <si>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</si>
  <si>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</si>
  <si>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</si>
  <si>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</si>
  <si>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</si>
  <si>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</si>
  <si>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</si>
  <si>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</si>
  <si>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</si>
  <si>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</si>
  <si>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</si>
  <si>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</si>
  <si>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</si>
  <si>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</si>
  <si>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</si>
  <si>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</si>
  <si>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</si>
  <si>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</si>
  <si>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</si>
  <si>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</si>
  <si>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</si>
  <si>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</si>
  <si>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</si>
  <si>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</si>
  <si>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</si>
  <si>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</si>
  <si>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</si>
  <si>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</si>
  <si>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</si>
  <si>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</si>
  <si>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</si>
  <si>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</si>
  <si>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</si>
  <si>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</si>
  <si>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</si>
  <si>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</si>
  <si>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</si>
  <si>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</si>
  <si>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</si>
  <si>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</si>
  <si>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</si>
  <si>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</si>
  <si>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</si>
  <si>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</si>
  <si>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</si>
  <si>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</si>
  <si>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</si>
  <si>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</si>
  <si>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</si>
  <si>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</si>
  <si>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</si>
  <si>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</si>
  <si>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</si>
  <si>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</si>
  <si>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</si>
  <si>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</si>
  <si>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</si>
  <si>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</si>
  <si>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</si>
  <si>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</si>
  <si>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</si>
  <si>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</si>
  <si>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</si>
  <si>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</si>
  <si>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</si>
  <si>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</si>
  <si>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</si>
  <si>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</si>
  <si>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</si>
  <si>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</si>
  <si>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</si>
  <si>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</si>
  <si>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</si>
  <si>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</si>
  <si>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</si>
  <si>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</si>
  <si>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</si>
  <si>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</si>
  <si>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</si>
  <si>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</si>
  <si>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</si>
  <si>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</si>
  <si>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</si>
  <si>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</si>
  <si>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</si>
  <si>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</si>
  <si>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</si>
  <si>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</si>
  <si>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</si>
  <si>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</si>
  <si>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</si>
  <si>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</si>
  <si>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</si>
  <si>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</si>
  <si>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</si>
  <si>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</si>
  <si>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</si>
  <si>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</si>
  <si>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</si>
  <si>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</si>
  <si>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</si>
  <si>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</si>
  <si>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</si>
  <si>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</si>
  <si>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</si>
  <si>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</si>
  <si>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</si>
  <si>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</si>
  <si>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</si>
  <si>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</si>
  <si>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</si>
  <si>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</si>
  <si>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</si>
  <si>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</si>
  <si>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</si>
  <si>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</si>
  <si>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</si>
  <si>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</si>
  <si>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</si>
  <si>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</si>
  <si>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</si>
  <si>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</si>
  <si>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</si>
  <si>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</si>
  <si>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</si>
  <si>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</si>
  <si>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</si>
  <si>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</si>
  <si>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</si>
  <si>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</si>
  <si>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</si>
  <si>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</si>
  <si>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</si>
  <si>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</si>
  <si>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</si>
  <si>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</si>
  <si>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</si>
  <si>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</si>
  <si>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</si>
  <si>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</si>
  <si>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</si>
  <si>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</si>
  <si>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</si>
  <si>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</si>
  <si>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</si>
  <si>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</si>
  <si>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</si>
  <si>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</si>
  <si>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</si>
  <si>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</si>
  <si>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</si>
  <si>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</si>
  <si>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</si>
  <si>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</si>
  <si>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</si>
  <si>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</si>
  <si>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</si>
  <si>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</si>
  <si>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</si>
  <si>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</si>
  <si>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</si>
  <si>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</si>
  <si>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</si>
  <si>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</si>
  <si>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</si>
  <si>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</si>
  <si>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</si>
  <si>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</si>
  <si>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</si>
  <si>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</si>
  <si>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</si>
  <si>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</si>
  <si>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</si>
  <si>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</si>
  <si>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</si>
  <si>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</si>
  <si>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</si>
  <si>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</si>
  <si>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</si>
  <si>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</si>
  <si>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</si>
  <si>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</si>
  <si>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</si>
  <si>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</si>
  <si>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</si>
  <si>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</si>
  <si>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</si>
  <si>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</si>
  <si>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</si>
  <si>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</si>
  <si>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</si>
  <si>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</si>
  <si>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</si>
  <si>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</si>
  <si>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</si>
  <si>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</si>
  <si>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</si>
  <si>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</si>
  <si>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</si>
  <si>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</si>
  <si>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</si>
  <si>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</si>
  <si>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</si>
  <si>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</si>
  <si>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</si>
  <si>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</si>
  <si>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</si>
  <si>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</si>
  <si>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</si>
  <si>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</si>
  <si>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</si>
  <si>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</si>
  <si>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</si>
  <si>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</si>
  <si>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</si>
  <si>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</si>
  <si>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</si>
  <si>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</si>
  <si>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</si>
  <si>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</si>
  <si>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</si>
  <si>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</si>
  <si>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</si>
  <si>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</si>
  <si>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</si>
  <si>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</si>
  <si>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</si>
  <si>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</si>
  <si>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</si>
  <si>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</si>
  <si>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</si>
  <si>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</si>
  <si>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</si>
  <si>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</si>
  <si>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</si>
  <si>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</si>
  <si>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</si>
  <si>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</si>
  <si>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</si>
  <si>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</si>
  <si>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</si>
  <si>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</si>
  <si>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</si>
  <si>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</si>
  <si>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</si>
  <si>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</si>
  <si>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</si>
  <si>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</si>
  <si>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</si>
  <si>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</si>
  <si>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</si>
  <si>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</si>
  <si>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</si>
  <si>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</si>
  <si>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</si>
  <si>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</si>
  <si>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</si>
  <si>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</si>
  <si>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</si>
  <si>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</si>
  <si>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</si>
  <si>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</si>
  <si>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</si>
  <si>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</si>
  <si>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</si>
  <si>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</si>
  <si>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</si>
  <si>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</si>
  <si>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</si>
  <si>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</si>
  <si>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</si>
  <si>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</si>
  <si>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</si>
  <si>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</si>
  <si>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</si>
  <si>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</si>
  <si>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</si>
  <si>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</si>
  <si>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</si>
  <si>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</si>
  <si>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</si>
  <si>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</si>
  <si>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</si>
  <si>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</si>
  <si>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</si>
  <si>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</si>
  <si>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</si>
  <si>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</si>
  <si>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</si>
  <si>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</si>
  <si>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</si>
  <si>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</si>
  <si>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</si>
  <si>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</si>
  <si>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</si>
  <si>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</si>
  <si>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</si>
  <si>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</si>
  <si>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</si>
  <si>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</si>
  <si>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</si>
  <si>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</si>
  <si>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</si>
  <si>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</si>
  <si>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</si>
  <si>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</si>
  <si>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</si>
  <si>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</si>
  <si>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</si>
  <si>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</si>
  <si>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</si>
  <si>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</si>
  <si>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</si>
  <si>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</si>
  <si>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</si>
  <si>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</si>
  <si>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</si>
  <si>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</si>
  <si>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</si>
  <si>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</si>
  <si>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</si>
  <si>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</si>
  <si>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</si>
  <si>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</si>
  <si>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</si>
  <si>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</si>
  <si>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</si>
  <si>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</si>
  <si>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</si>
  <si>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</si>
  <si>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</si>
  <si>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</si>
  <si>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</si>
  <si>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</si>
  <si>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</si>
  <si>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</si>
  <si>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</si>
  <si>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</si>
  <si>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</si>
  <si>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</si>
  <si>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</si>
  <si>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</si>
  <si>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</si>
  <si>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</si>
  <si>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</si>
  <si>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</si>
  <si>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</si>
  <si>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</si>
  <si>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</si>
  <si>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</si>
  <si>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</si>
  <si>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</si>
  <si>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</si>
  <si>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</si>
  <si>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</si>
  <si>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</si>
  <si>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</si>
  <si>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</si>
  <si>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</si>
  <si>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</si>
  <si>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</si>
  <si>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</si>
  <si>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</si>
  <si>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</si>
  <si>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</si>
  <si>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</si>
  <si>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</si>
  <si>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</si>
  <si>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</si>
  <si>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</si>
  <si>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</si>
  <si>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</si>
  <si>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</si>
  <si>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</si>
  <si>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</si>
  <si>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</si>
  <si>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</si>
  <si>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</si>
  <si>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</si>
  <si>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</si>
  <si>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</si>
  <si>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</si>
  <si>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</si>
  <si>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</si>
  <si>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</si>
  <si>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</si>
  <si>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</si>
  <si>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</si>
  <si>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</si>
  <si>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</si>
  <si>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</si>
  <si>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</si>
  <si>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</si>
  <si>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</si>
  <si>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</si>
  <si>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</si>
  <si>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</si>
  <si>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</si>
  <si>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</si>
  <si>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</si>
  <si>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</si>
  <si>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</si>
  <si>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</si>
  <si>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</si>
  <si>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</si>
  <si>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</si>
  <si>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</si>
  <si>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</si>
  <si>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</si>
  <si>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</si>
  <si>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</si>
  <si>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</si>
  <si>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</si>
  <si>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</si>
  <si>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</si>
  <si>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</si>
  <si>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</si>
  <si>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</si>
  <si>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</si>
  <si>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</si>
  <si>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</si>
  <si>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</si>
  <si>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</si>
  <si>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</si>
  <si>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</si>
  <si>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</si>
  <si>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</si>
  <si>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</si>
  <si>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</si>
  <si>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</si>
  <si>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</si>
  <si>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</si>
  <si>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</si>
  <si>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</si>
  <si>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</si>
  <si>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</si>
  <si>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</si>
  <si>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</si>
  <si>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</si>
  <si>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</si>
  <si>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</si>
  <si>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</si>
  <si>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</si>
  <si>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</si>
  <si>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</si>
  <si>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</si>
  <si>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</si>
  <si>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</si>
  <si>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</si>
  <si>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</si>
  <si>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</si>
  <si>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</si>
  <si>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</si>
  <si>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</si>
  <si>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</si>
  <si>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</si>
  <si>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</si>
  <si>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</si>
  <si>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</si>
  <si>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</si>
  <si>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</si>
  <si>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</si>
  <si>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</si>
  <si>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</si>
  <si>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</si>
  <si>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</si>
  <si>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</si>
  <si>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</si>
  <si>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</si>
  <si>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</si>
  <si>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</si>
  <si>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</si>
  <si>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</si>
  <si>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</si>
  <si>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</si>
  <si>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</si>
  <si>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</si>
  <si>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</si>
  <si>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</si>
  <si>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</si>
  <si>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</si>
  <si>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</si>
  <si>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</si>
  <si>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</si>
  <si>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</si>
  <si>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</si>
  <si>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</si>
  <si>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</si>
  <si>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</si>
  <si>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</si>
  <si>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</si>
  <si>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</si>
  <si>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</si>
  <si>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</si>
  <si>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</si>
  <si>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</si>
  <si>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</si>
  <si>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</si>
  <si>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</si>
  <si>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</si>
  <si>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</si>
  <si>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</si>
  <si>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</si>
  <si>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</si>
  <si>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</si>
  <si>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</si>
  <si>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</si>
  <si>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</si>
  <si>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</si>
  <si>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</si>
  <si>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</si>
  <si>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</si>
  <si>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</si>
  <si>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</si>
  <si>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</si>
  <si>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</si>
  <si>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</si>
  <si>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</si>
  <si>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</si>
  <si>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</si>
  <si>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</si>
  <si>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</si>
  <si>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</si>
  <si>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</si>
  <si>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</si>
  <si>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</si>
  <si>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</si>
  <si>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</si>
  <si>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</si>
  <si>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</si>
  <si>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</si>
  <si>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</si>
  <si>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</si>
  <si>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</si>
  <si>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</si>
  <si>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</si>
  <si>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</si>
  <si>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</si>
  <si>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</si>
  <si>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</si>
  <si>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</si>
  <si>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</si>
  <si>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</si>
  <si>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</si>
  <si>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</si>
  <si>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</si>
  <si>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</si>
  <si>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</si>
  <si>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</si>
  <si>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</si>
  <si>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</si>
  <si>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</si>
  <si>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</si>
  <si>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</si>
  <si>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</si>
  <si>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</si>
  <si>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</si>
  <si>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</si>
  <si>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</si>
  <si>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</si>
  <si>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</si>
  <si>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</si>
  <si>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</si>
  <si>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</si>
  <si>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</si>
  <si>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</si>
  <si>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</si>
  <si>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</si>
  <si>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</si>
  <si>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</si>
  <si>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</si>
  <si>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</si>
  <si>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</si>
  <si>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</si>
  <si>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</si>
  <si>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</si>
  <si>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</si>
  <si>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</si>
  <si>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</si>
  <si>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</si>
  <si>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</si>
  <si>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</si>
  <si>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</si>
  <si>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</si>
  <si>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</si>
  <si>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</si>
  <si>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</si>
  <si>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</si>
  <si>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</si>
  <si>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</si>
  <si>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</si>
  <si>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</si>
  <si>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</si>
  <si>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</si>
  <si>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</si>
  <si>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</si>
  <si>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</si>
  <si>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</si>
  <si>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</si>
  <si>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</si>
  <si>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</si>
  <si>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</si>
  <si>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</si>
  <si>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</si>
  <si>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</si>
  <si>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</si>
  <si>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</si>
  <si>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</si>
  <si>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</si>
  <si>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</si>
  <si>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</si>
  <si>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</si>
  <si>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</si>
  <si>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</si>
  <si>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</si>
  <si>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</si>
  <si>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</si>
  <si>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</si>
  <si>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</si>
  <si>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</si>
  <si>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</si>
  <si>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</si>
  <si>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</si>
  <si>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</si>
  <si>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</si>
  <si>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</si>
  <si>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</si>
  <si>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</si>
  <si>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</si>
  <si>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</si>
  <si>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</si>
  <si>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</si>
  <si>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</si>
  <si>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</si>
  <si>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</si>
  <si>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</si>
  <si>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</si>
  <si>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</si>
  <si>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</si>
  <si>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</si>
  <si>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</si>
  <si>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</si>
  <si>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</si>
  <si>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</si>
  <si>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</si>
  <si>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</si>
  <si>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</si>
  <si>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</si>
  <si>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</si>
  <si>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</si>
  <si>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</si>
  <si>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</si>
  <si>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</si>
  <si>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</si>
  <si>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</si>
  <si>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</si>
  <si>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</si>
  <si>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</si>
  <si>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</si>
  <si>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</si>
  <si>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</si>
  <si>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</si>
  <si>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</si>
  <si>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</si>
  <si>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</si>
  <si>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</si>
  <si>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</si>
  <si>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</si>
  <si>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</si>
  <si>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</si>
  <si>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</si>
  <si>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</si>
  <si>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</si>
  <si>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</si>
  <si>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</si>
  <si>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</si>
  <si>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</si>
  <si>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</si>
  <si>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</si>
  <si>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</si>
  <si>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</si>
  <si>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</si>
  <si>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</si>
  <si>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</si>
  <si>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</si>
  <si>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</si>
  <si>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</si>
  <si>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</si>
  <si>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</si>
  <si>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</si>
  <si>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</si>
  <si>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</si>
  <si>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</si>
  <si>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</si>
  <si>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</si>
  <si>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</si>
  <si>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</si>
  <si>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</si>
  <si>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</si>
  <si>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</si>
  <si>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</si>
  <si>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</si>
  <si>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</si>
  <si>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</si>
  <si>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</si>
  <si>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</si>
  <si>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</si>
  <si>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</si>
  <si>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</si>
  <si>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</si>
  <si>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</si>
  <si>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</si>
  <si>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</si>
  <si>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</si>
  <si>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</si>
  <si>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</si>
  <si>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</si>
  <si>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</si>
  <si>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</si>
  <si>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</si>
  <si>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</si>
  <si>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</si>
  <si>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</si>
  <si>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</si>
  <si>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</si>
  <si>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</si>
  <si>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</si>
  <si>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</si>
  <si>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</si>
  <si>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</si>
  <si>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</si>
  <si>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</si>
  <si>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</si>
  <si>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</si>
  <si>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</si>
  <si>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</si>
  <si>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</si>
  <si>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</si>
  <si>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</si>
  <si>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</si>
  <si>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</si>
  <si>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</si>
  <si>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</si>
  <si>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</si>
  <si>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</si>
  <si>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</si>
  <si>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</si>
  <si>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</si>
  <si>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</si>
  <si>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</si>
  <si>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</si>
  <si>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</si>
  <si>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</si>
  <si>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</si>
  <si>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</si>
  <si>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</si>
  <si>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</si>
  <si>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</si>
  <si>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</si>
  <si>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</si>
  <si>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</si>
  <si>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</si>
  <si>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</si>
  <si>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</si>
  <si>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</si>
  <si>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</si>
  <si>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</si>
  <si>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</si>
  <si>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</si>
  <si>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</si>
  <si>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</si>
  <si>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</si>
  <si>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</si>
  <si>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</si>
  <si>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</si>
  <si>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</si>
  <si>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</si>
  <si>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</si>
  <si>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</si>
  <si>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</si>
  <si>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</si>
  <si>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</si>
  <si>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</si>
  <si>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</si>
  <si>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</si>
  <si>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</si>
  <si>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</si>
  <si>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</si>
  <si>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</si>
  <si>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</si>
  <si>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</si>
  <si>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</si>
  <si>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</si>
  <si>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</si>
  <si>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</si>
  <si>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</si>
  <si>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</si>
  <si>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</si>
  <si>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</si>
  <si>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</si>
  <si>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</si>
  <si>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</si>
  <si>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</si>
  <si>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</si>
  <si>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</si>
  <si>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</si>
  <si>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</si>
  <si>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</si>
  <si>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</si>
  <si>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</si>
  <si>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</si>
  <si>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</si>
  <si>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</si>
  <si>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</si>
  <si>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</si>
  <si>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</si>
  <si>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</si>
  <si>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</si>
  <si>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</si>
  <si>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</si>
  <si>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</si>
  <si>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</si>
  <si>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</si>
  <si>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</si>
  <si>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</si>
  <si>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</si>
  <si>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</si>
  <si>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</si>
  <si>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</si>
  <si>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</si>
  <si>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</si>
  <si>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</si>
  <si>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</si>
  <si>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</si>
  <si>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</si>
  <si>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</si>
  <si>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</si>
  <si>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</si>
  <si>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</si>
  <si>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</si>
  <si>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</si>
  <si>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</si>
  <si>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</si>
  <si>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</si>
  <si>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</si>
  <si>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</si>
  <si>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</si>
  <si>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</si>
  <si>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</si>
  <si>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</si>
  <si>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</si>
  <si>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</si>
  <si>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</si>
  <si>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</si>
  <si>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</si>
  <si>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</si>
  <si>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</si>
  <si>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</si>
  <si>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</si>
  <si>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</si>
  <si>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</si>
  <si>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</si>
  <si>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</si>
  <si>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</si>
  <si>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</si>
  <si>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</si>
  <si>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</si>
  <si>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</si>
  <si>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</si>
  <si>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</si>
  <si>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</si>
  <si>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</si>
  <si>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</si>
  <si>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</si>
  <si>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</si>
  <si>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</si>
  <si>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</si>
  <si>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</si>
  <si>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</si>
  <si>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</si>
  <si>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</si>
  <si>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</si>
  <si>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</si>
  <si>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</si>
  <si>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</si>
  <si>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</si>
  <si>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</si>
  <si>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</si>
  <si>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</si>
  <si>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</si>
  <si>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</si>
  <si>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</si>
  <si>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</si>
  <si>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</si>
  <si>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</si>
  <si>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</si>
  <si>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</si>
  <si>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</si>
  <si>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</si>
  <si>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</si>
  <si>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</si>
  <si>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</si>
  <si>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</si>
  <si>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</si>
  <si>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</si>
  <si>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</si>
  <si>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</si>
  <si>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</si>
  <si>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</si>
  <si>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</si>
  <si>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</si>
  <si>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</si>
  <si>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</si>
  <si>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</si>
  <si>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</si>
  <si>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</si>
  <si>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</si>
  <si>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</si>
  <si>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</si>
  <si>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</si>
  <si>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</si>
  <si>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</si>
  <si>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</si>
  <si>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</si>
  <si>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</si>
  <si>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</si>
  <si>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</si>
  <si>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</si>
  <si>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</si>
  <si>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</si>
  <si>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</si>
  <si>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</si>
  <si>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</si>
  <si>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</si>
  <si>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</si>
  <si>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</si>
  <si>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</si>
  <si>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</si>
  <si>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</si>
  <si>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</si>
  <si>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</si>
  <si>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</si>
  <si>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</si>
  <si>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</si>
  <si>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</si>
  <si>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</si>
  <si>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</si>
  <si>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</si>
  <si>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</si>
  <si>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</si>
  <si>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</si>
  <si>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</si>
  <si>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</si>
  <si>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</si>
  <si>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</si>
  <si>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</si>
  <si>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</si>
  <si>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</si>
  <si>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</si>
  <si>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</si>
  <si>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</si>
  <si>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</si>
  <si>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</si>
  <si>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</si>
  <si>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</si>
  <si>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</si>
  <si>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</si>
  <si>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</si>
  <si>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</si>
  <si>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</si>
  <si>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</si>
  <si>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</si>
  <si>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</si>
  <si>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</si>
  <si>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</si>
  <si>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</si>
  <si>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</si>
  <si>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</si>
  <si>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</si>
  <si>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</si>
  <si>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</si>
  <si>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</si>
  <si>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</si>
  <si>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</si>
  <si>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</si>
  <si>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</si>
  <si>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</si>
  <si>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</si>
  <si>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</si>
  <si>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</si>
  <si>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</si>
  <si>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</si>
  <si>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</si>
  <si>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</si>
  <si>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</si>
  <si>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</si>
  <si>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</si>
  <si>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</si>
  <si>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</si>
  <si>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</si>
  <si>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</si>
  <si>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</si>
  <si>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</si>
  <si>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</si>
  <si>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</si>
  <si>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</si>
  <si>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</si>
  <si>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</si>
  <si>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</si>
  <si>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</si>
  <si>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</si>
  <si>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</si>
  <si>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</si>
  <si>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</si>
  <si>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</si>
  <si>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</si>
  <si>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</si>
  <si>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</si>
  <si>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</si>
  <si>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</si>
  <si>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</si>
  <si>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</si>
  <si>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</si>
  <si>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</si>
  <si>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</si>
  <si>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</si>
  <si>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</si>
  <si>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</si>
  <si>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</si>
  <si>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</si>
  <si>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</si>
  <si>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</si>
  <si>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</si>
  <si>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</si>
  <si>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</si>
  <si>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</si>
  <si>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</si>
  <si>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</si>
  <si>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</si>
  <si>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</si>
  <si>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</si>
  <si>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</si>
  <si>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</si>
  <si>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</si>
  <si>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</si>
  <si>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</si>
  <si>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</si>
  <si>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</si>
  <si>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</si>
  <si>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</si>
  <si>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</si>
  <si>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</si>
  <si>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</si>
  <si>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</si>
  <si>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</si>
  <si>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</si>
  <si>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</si>
  <si>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</si>
  <si>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</si>
  <si>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</si>
  <si>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</si>
  <si>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</si>
  <si>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</si>
  <si>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</si>
  <si>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</si>
  <si>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</si>
  <si>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</si>
  <si>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</si>
  <si>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</si>
  <si>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</si>
  <si>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</si>
  <si>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</si>
  <si>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</si>
  <si>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</si>
  <si>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</si>
  <si>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</si>
  <si>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</si>
  <si>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</si>
  <si>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</si>
  <si>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</si>
  <si>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</si>
  <si>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</si>
  <si>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</si>
  <si>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</si>
  <si>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</si>
  <si>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</si>
  <si>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</si>
  <si>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</si>
  <si>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</si>
  <si>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</si>
  <si>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</si>
  <si>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</si>
  <si>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</si>
  <si>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</si>
  <si>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</si>
  <si>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</si>
  <si>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</si>
  <si>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</si>
  <si>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</si>
  <si>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</si>
  <si>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</si>
  <si>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</si>
  <si>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</si>
  <si>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</si>
  <si>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</si>
  <si>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</si>
  <si>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</si>
  <si>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</si>
  <si>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</si>
  <si>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</si>
  <si>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</si>
  <si>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</si>
  <si>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</si>
  <si>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</si>
  <si>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</si>
  <si>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</si>
  <si>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</si>
  <si>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</si>
  <si>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</si>
  <si>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</si>
  <si>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</si>
  <si>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</si>
  <si>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</si>
  <si>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</si>
  <si>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</si>
  <si>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</si>
  <si>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</si>
  <si>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</si>
  <si>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</si>
  <si>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</si>
  <si>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</si>
  <si>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</si>
  <si>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</si>
  <si>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</si>
  <si>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</si>
  <si>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</si>
  <si>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</si>
  <si>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</si>
  <si>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</si>
  <si>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</si>
  <si>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</si>
  <si>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</si>
  <si>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</si>
  <si>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</si>
  <si>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</si>
  <si>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</si>
  <si>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</si>
  <si>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</si>
  <si>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</si>
  <si>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</si>
  <si>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</si>
  <si>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</si>
  <si>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</si>
  <si>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</si>
  <si>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</si>
  <si>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</si>
  <si>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</si>
  <si>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</si>
  <si>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</si>
  <si>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</si>
  <si>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</si>
  <si>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</si>
  <si>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</si>
  <si>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</si>
  <si>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</si>
  <si>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</si>
  <si>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</si>
  <si>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</si>
  <si>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</si>
  <si>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</si>
  <si>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</si>
  <si>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</si>
  <si>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</si>
  <si>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</si>
  <si>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</si>
  <si>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</si>
  <si>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</si>
  <si>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</si>
  <si>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</si>
  <si>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</si>
  <si>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</si>
  <si>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</si>
  <si>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</si>
  <si>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</si>
  <si>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</si>
  <si>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</si>
  <si>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</si>
  <si>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</si>
  <si>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</si>
  <si>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</si>
  <si>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</si>
  <si>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</si>
  <si>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</si>
  <si>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</si>
  <si>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</si>
  <si>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</si>
  <si>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</si>
  <si>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</si>
  <si>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</si>
  <si>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</si>
  <si>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</si>
  <si>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</si>
  <si>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</si>
  <si>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</si>
  <si>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</si>
  <si>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</si>
  <si>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</si>
  <si>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</si>
  <si>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</si>
  <si>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</si>
  <si>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</si>
  <si>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</si>
  <si>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</si>
  <si>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</si>
  <si>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</si>
  <si>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</si>
  <si>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</si>
  <si>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</si>
  <si>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</si>
  <si>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</si>
  <si>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</si>
  <si>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</si>
  <si>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</si>
  <si>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</si>
  <si>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</si>
  <si>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</si>
  <si>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</si>
  <si>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</si>
  <si>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</si>
  <si>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</si>
  <si>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</si>
  <si>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</si>
  <si>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</si>
  <si>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</si>
  <si>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</si>
  <si>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</si>
  <si>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</si>
  <si>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</si>
  <si>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</si>
  <si>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</si>
  <si>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</si>
  <si>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</si>
  <si>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</si>
  <si>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</si>
  <si>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</si>
  <si>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</si>
  <si>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</si>
  <si>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</si>
  <si>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</si>
  <si>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</si>
  <si>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</si>
  <si>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</si>
  <si>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</si>
  <si>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</si>
  <si>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</si>
  <si>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</si>
  <si>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</si>
  <si>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</si>
  <si>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</si>
  <si>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</si>
  <si>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</si>
  <si>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</si>
  <si>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</si>
  <si>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</si>
  <si>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</si>
  <si>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</si>
  <si>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</si>
  <si>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</si>
  <si>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</si>
  <si>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</si>
  <si>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</si>
  <si>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</si>
  <si>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</si>
  <si>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</si>
  <si>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</si>
  <si>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</si>
  <si>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</si>
  <si>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</si>
  <si>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</si>
  <si>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</si>
  <si>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</si>
  <si>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</si>
  <si>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</si>
  <si>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</si>
  <si>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</si>
  <si>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</si>
  <si>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</si>
  <si>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</si>
  <si>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</si>
  <si>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</si>
  <si>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</si>
  <si>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</si>
  <si>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</si>
  <si>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</si>
  <si>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</si>
  <si>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</si>
  <si>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</si>
  <si>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</si>
  <si>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</si>
  <si>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</si>
  <si>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</si>
  <si>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</si>
  <si>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</si>
  <si>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</si>
  <si>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</si>
  <si>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</si>
  <si>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</si>
  <si>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</si>
  <si>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</si>
  <si>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</si>
  <si>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</si>
  <si>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</si>
  <si>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</si>
  <si>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</si>
  <si>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</si>
  <si>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</si>
  <si>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</si>
  <si>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</si>
  <si>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</si>
  <si>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</si>
  <si>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</si>
  <si>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</si>
  <si>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</si>
  <si>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</si>
  <si>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</si>
  <si>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</si>
  <si>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</si>
  <si>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</si>
  <si>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</si>
  <si>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</si>
  <si>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</si>
  <si>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</si>
  <si>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</si>
  <si>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</si>
  <si>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</si>
  <si>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</si>
  <si>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</si>
  <si>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</si>
  <si>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</si>
  <si>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</si>
  <si>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</si>
  <si>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</si>
  <si>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</si>
  <si>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</si>
  <si>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</si>
  <si>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</si>
  <si>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</si>
  <si>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</si>
  <si>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</si>
  <si>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</si>
  <si>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</si>
  <si>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</si>
  <si>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</si>
  <si>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</si>
  <si>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</si>
  <si>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</si>
  <si>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</si>
  <si>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</si>
  <si>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</si>
  <si>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</si>
  <si>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</si>
  <si>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</si>
  <si>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</si>
  <si>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</si>
  <si>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</si>
  <si>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</si>
  <si>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</si>
  <si>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</si>
  <si>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</si>
  <si>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</si>
  <si>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</si>
  <si>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</si>
  <si>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</si>
  <si>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</si>
  <si>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</si>
  <si>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</si>
  <si>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</si>
  <si>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</si>
  <si>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</si>
  <si>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</si>
  <si>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</si>
  <si>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</si>
  <si>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</si>
  <si>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</si>
  <si>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</si>
  <si>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</si>
  <si>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</si>
  <si>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</si>
  <si>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</si>
  <si>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</si>
  <si>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</si>
  <si>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</si>
  <si>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</si>
  <si>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</si>
  <si>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</si>
  <si>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</si>
  <si>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</si>
  <si>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</si>
  <si>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</si>
  <si>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</si>
  <si>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</si>
  <si>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</si>
  <si>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</si>
  <si>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</si>
  <si>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</si>
  <si>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</si>
  <si>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</si>
  <si>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</si>
  <si>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</si>
  <si>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</si>
  <si>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</si>
  <si>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</si>
  <si>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</si>
  <si>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</si>
  <si>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</si>
  <si>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</si>
  <si>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</si>
  <si>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</si>
  <si>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</si>
  <si>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</si>
  <si>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</si>
  <si>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</si>
  <si>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</si>
  <si>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</si>
  <si>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</si>
  <si>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</si>
  <si>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</si>
  <si>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</si>
  <si>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</si>
  <si>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</si>
  <si>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</si>
  <si>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</si>
  <si>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</si>
  <si>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</si>
  <si>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</si>
  <si>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</si>
  <si>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</si>
  <si>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</si>
  <si>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</si>
  <si>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</si>
  <si>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</si>
  <si>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</si>
  <si>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</si>
  <si>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</si>
  <si>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</si>
  <si>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</si>
  <si>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</si>
  <si>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</si>
  <si>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</si>
  <si>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</si>
  <si>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</si>
  <si>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</si>
  <si>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</si>
  <si>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</si>
  <si>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</si>
  <si>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</si>
  <si>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</si>
  <si>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</si>
  <si>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</si>
  <si>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</si>
  <si>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</si>
  <si>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</si>
  <si>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</si>
  <si>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</si>
  <si>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</si>
  <si>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</si>
  <si>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</si>
  <si>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</si>
  <si>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</si>
  <si>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</si>
  <si>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</si>
  <si>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</si>
  <si>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</si>
  <si>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</si>
  <si>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</si>
  <si>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</si>
  <si>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</si>
  <si>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</si>
  <si>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</si>
  <si>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</si>
  <si>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</si>
  <si>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</si>
  <si>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</si>
  <si>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</si>
  <si>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</si>
  <si>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</si>
  <si>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</si>
  <si>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</si>
  <si>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</si>
  <si>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</si>
  <si>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</si>
  <si>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</si>
  <si>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</si>
  <si>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</si>
  <si>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</si>
  <si>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</si>
  <si>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</si>
  <si>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</si>
  <si>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</si>
  <si>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</si>
  <si>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</si>
  <si>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</si>
  <si>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</si>
  <si>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</si>
  <si>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</si>
  <si>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</si>
  <si>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</si>
  <si>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</si>
  <si>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</si>
  <si>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</si>
  <si>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</si>
  <si>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</si>
  <si>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</si>
  <si>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</si>
  <si>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</si>
  <si>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</si>
  <si>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</si>
  <si>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</si>
  <si>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</si>
  <si>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</si>
  <si>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</si>
  <si>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</si>
  <si>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</si>
  <si>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</si>
  <si>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</si>
  <si>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</si>
  <si>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</si>
  <si>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</si>
  <si>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</si>
  <si>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</si>
  <si>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</si>
  <si>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</si>
  <si>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</si>
  <si>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</si>
  <si>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</si>
  <si>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</si>
  <si>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</si>
  <si>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</si>
  <si>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</si>
  <si>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</si>
  <si>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</si>
  <si>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</si>
  <si>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</si>
  <si>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</si>
  <si>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</si>
  <si>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</si>
  <si>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</si>
  <si>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</si>
  <si>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</si>
  <si>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</si>
  <si>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</si>
  <si>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</si>
  <si>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</si>
  <si>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</si>
  <si>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</si>
  <si>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</si>
  <si>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</si>
  <si>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</si>
  <si>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</si>
  <si>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</si>
  <si>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</si>
  <si>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</si>
  <si>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</si>
  <si>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</si>
  <si>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</si>
  <si>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</si>
  <si>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</si>
  <si>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</si>
  <si>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</si>
  <si>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</si>
  <si>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</si>
  <si>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</si>
  <si>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</si>
  <si>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</si>
  <si>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</si>
  <si>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</si>
  <si>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</si>
  <si>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</si>
  <si>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</si>
  <si>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</si>
  <si>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</si>
  <si>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</si>
  <si>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</si>
  <si>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</si>
  <si>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</si>
  <si>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</si>
  <si>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</si>
  <si>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</si>
  <si>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</si>
  <si>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</si>
  <si>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</si>
  <si>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</si>
  <si>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</si>
  <si>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</si>
  <si>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</si>
  <si>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</si>
  <si>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</si>
  <si>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</si>
  <si>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</si>
  <si>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</si>
  <si>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</si>
  <si>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</si>
  <si>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</si>
  <si>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</si>
  <si>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</si>
  <si>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</si>
  <si>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</si>
  <si>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</si>
  <si>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</si>
  <si>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</si>
  <si>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</si>
  <si>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</si>
  <si>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</si>
  <si>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</si>
  <si>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</si>
  <si>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</si>
  <si>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</si>
  <si>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</si>
  <si>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</si>
  <si>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</si>
  <si>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</si>
  <si>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</si>
  <si>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</si>
  <si>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</si>
  <si>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</si>
  <si>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</si>
  <si>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</si>
  <si>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</si>
  <si>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</si>
  <si>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</si>
  <si>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</si>
  <si>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</si>
  <si>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</si>
  <si>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</si>
  <si>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</si>
  <si>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</si>
  <si>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</si>
  <si>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</si>
  <si>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</si>
  <si>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</si>
  <si>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</si>
  <si>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</si>
  <si>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</si>
  <si>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</si>
  <si>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</si>
  <si>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</si>
  <si>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</si>
  <si>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</si>
  <si>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</si>
  <si>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</si>
  <si>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</si>
  <si>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</si>
  <si>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</si>
  <si>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</si>
  <si>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</si>
  <si>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</si>
  <si>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</si>
  <si>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</si>
  <si>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</si>
  <si>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</si>
  <si>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</si>
  <si>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</si>
  <si>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</si>
  <si>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</si>
  <si>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</si>
  <si>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</si>
  <si>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</si>
  <si>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</si>
  <si>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</si>
  <si>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</si>
  <si>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</si>
  <si>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</si>
  <si>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</si>
  <si>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</si>
  <si>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</si>
  <si>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</si>
  <si>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</si>
  <si>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</si>
  <si>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</si>
  <si>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</si>
  <si>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</si>
  <si>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</si>
  <si>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</si>
  <si>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</si>
  <si>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</si>
  <si>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</si>
  <si>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</si>
  <si>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</si>
  <si>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</si>
  <si>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</si>
  <si>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</si>
  <si>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</si>
  <si>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</si>
  <si>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</si>
  <si>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</si>
  <si>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</si>
  <si>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</si>
  <si>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</si>
  <si>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</si>
  <si>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</si>
  <si>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</si>
  <si>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</si>
  <si>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</si>
  <si>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</si>
  <si>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</si>
  <si>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</si>
  <si>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</si>
  <si>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</si>
  <si>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</si>
  <si>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</si>
  <si>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</si>
  <si>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</si>
  <si>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</si>
  <si>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</si>
  <si>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</si>
  <si>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</si>
  <si>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</si>
  <si>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</si>
  <si>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</si>
  <si>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</si>
  <si>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</si>
  <si>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</si>
  <si>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</si>
  <si>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</si>
  <si>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</si>
  <si>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</si>
  <si>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</si>
  <si>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</si>
  <si>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</si>
  <si>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</si>
  <si>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</si>
  <si>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</si>
  <si>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</si>
  <si>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</si>
  <si>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</si>
  <si>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</si>
  <si>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</si>
  <si>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</si>
  <si>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</si>
  <si>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</si>
  <si>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</si>
  <si>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</si>
  <si>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</si>
  <si>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</si>
  <si>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</si>
  <si>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</si>
  <si>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</si>
  <si>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</si>
  <si>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</si>
  <si>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</si>
  <si>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</si>
  <si>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</si>
  <si>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</si>
  <si>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</si>
  <si>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</si>
  <si>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</si>
  <si>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</si>
  <si>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</si>
  <si>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</si>
  <si>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</si>
  <si>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</si>
  <si>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</si>
  <si>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</si>
  <si>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</si>
  <si>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</si>
  <si>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</si>
  <si>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</si>
  <si>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</si>
  <si>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</si>
  <si>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</si>
  <si>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</si>
  <si>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</si>
  <si>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</si>
  <si>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</si>
  <si>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</si>
  <si>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</si>
  <si>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</si>
  <si>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</si>
  <si>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</si>
  <si>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</si>
  <si>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</si>
  <si>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</si>
  <si>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</si>
  <si>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</si>
  <si>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</si>
  <si>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</si>
  <si>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</si>
  <si>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</si>
  <si>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</si>
  <si>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</si>
  <si>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</si>
  <si>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</si>
  <si>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</si>
  <si>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</si>
  <si>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</si>
  <si>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</si>
  <si>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</si>
  <si>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</si>
  <si>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</si>
  <si>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</si>
  <si>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</si>
  <si>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</si>
  <si>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</si>
  <si>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</si>
  <si>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</si>
  <si>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</si>
  <si>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</si>
  <si>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</si>
  <si>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</si>
  <si>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</si>
  <si>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</si>
  <si>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</si>
  <si>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</si>
  <si>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</si>
  <si>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</si>
  <si>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</si>
  <si>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</si>
  <si>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</si>
  <si>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</si>
  <si>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</si>
  <si>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</si>
  <si>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</si>
  <si>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</si>
  <si>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</si>
  <si>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</si>
  <si>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</si>
  <si>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</si>
  <si>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</si>
  <si>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</si>
  <si>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</si>
  <si>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</si>
  <si>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</si>
  <si>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</si>
  <si>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</si>
  <si>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</si>
  <si>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</si>
  <si>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</si>
  <si>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</si>
  <si>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</si>
  <si>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</si>
  <si>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</si>
  <si>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</si>
  <si>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</si>
  <si>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</si>
  <si>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</si>
  <si>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</si>
  <si>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</si>
  <si>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</si>
  <si>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</si>
  <si>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</si>
  <si>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</si>
  <si>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</si>
  <si>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</si>
  <si>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</si>
  <si>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</si>
  <si>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</si>
  <si>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</si>
  <si>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</si>
  <si>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</si>
  <si>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</si>
  <si>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</si>
  <si>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</si>
  <si>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</si>
  <si>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</si>
  <si>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</si>
  <si>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</si>
  <si>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</si>
  <si>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</si>
  <si>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</si>
  <si>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</si>
  <si>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</si>
  <si>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</si>
  <si>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</si>
  <si>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</si>
  <si>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</si>
  <si>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</si>
  <si>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</si>
  <si>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</si>
  <si>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</si>
  <si>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</si>
  <si>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</si>
  <si>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</si>
  <si>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</si>
  <si>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</si>
  <si>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</si>
  <si>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</si>
  <si>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</si>
  <si>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</si>
  <si>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</si>
  <si>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</si>
  <si>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</si>
  <si>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</si>
  <si>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</si>
  <si>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</si>
  <si>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</si>
  <si>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</si>
  <si>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</si>
  <si>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</si>
  <si>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</si>
  <si>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</si>
  <si>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</si>
  <si>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</si>
  <si>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</si>
  <si>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</si>
  <si>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</si>
  <si>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</si>
  <si>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</si>
  <si>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</si>
  <si>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</si>
  <si>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</si>
  <si>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</si>
  <si>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</si>
  <si>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</si>
  <si>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</si>
  <si>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</si>
  <si>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</si>
  <si>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</si>
  <si>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</si>
  <si>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</si>
  <si>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</si>
  <si>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</si>
  <si>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</si>
  <si>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</si>
  <si>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</si>
  <si>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</si>
  <si>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</si>
  <si>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</si>
  <si>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</si>
  <si>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</si>
  <si>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</si>
  <si>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</si>
  <si>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</si>
  <si>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</si>
  <si>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</si>
  <si>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</si>
  <si>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</si>
  <si>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</si>
  <si>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</si>
  <si>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</si>
  <si>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</si>
  <si>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</si>
  <si>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</si>
  <si>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</si>
  <si>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</si>
  <si>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</si>
  <si>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</si>
  <si>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</si>
  <si>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</si>
  <si>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</si>
  <si>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</si>
  <si>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</si>
  <si>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</si>
  <si>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</si>
  <si>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</si>
  <si>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</si>
  <si>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</si>
  <si>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</si>
  <si>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</si>
  <si>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</si>
  <si>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</si>
  <si>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</si>
  <si>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</si>
  <si>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</si>
  <si>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</si>
  <si>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</si>
  <si>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</si>
  <si>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</si>
  <si>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</si>
  <si>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</si>
  <si>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</si>
  <si>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</si>
  <si>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</si>
  <si>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</si>
  <si>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</si>
  <si>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</si>
  <si>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</si>
  <si>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</si>
  <si>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</si>
  <si>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</si>
  <si>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</si>
  <si>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</si>
  <si>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</si>
  <si>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</si>
  <si>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</si>
  <si>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</si>
  <si>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</si>
  <si>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</si>
  <si>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</si>
  <si>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</si>
  <si>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</si>
  <si>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</si>
  <si>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</si>
  <si>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</si>
  <si>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</si>
  <si>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</si>
  <si>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</si>
  <si>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</si>
  <si>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</si>
  <si>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</si>
  <si>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</si>
  <si>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</si>
  <si>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</si>
  <si>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</si>
  <si>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</si>
  <si>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</si>
  <si>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</si>
  <si>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</si>
  <si>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</si>
  <si>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</si>
  <si>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</si>
  <si>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</si>
  <si>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</si>
  <si>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</si>
  <si>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</si>
  <si>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</si>
  <si>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</si>
  <si>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</si>
  <si>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</si>
  <si>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</si>
  <si>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</si>
  <si>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</si>
  <si>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</si>
  <si>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</si>
  <si>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</si>
  <si>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</si>
  <si>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</si>
  <si>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</si>
  <si>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</si>
  <si>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</si>
  <si>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</si>
  <si>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</si>
  <si>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</si>
  <si>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</si>
  <si>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</si>
  <si>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</si>
  <si>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</si>
  <si>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</si>
  <si>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</si>
  <si>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</si>
  <si>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</si>
  <si>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</si>
  <si>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</si>
  <si>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</si>
  <si>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</si>
  <si>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</si>
  <si>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</si>
  <si>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</si>
  <si>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</si>
  <si>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</si>
  <si>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</si>
  <si>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</si>
  <si>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</si>
  <si>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</si>
  <si>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</si>
  <si>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</si>
  <si>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</si>
  <si>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</si>
  <si>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</si>
  <si>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</si>
  <si>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</si>
  <si>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</si>
  <si>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</si>
  <si>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</si>
  <si>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</si>
  <si>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</si>
  <si>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</si>
  <si>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</si>
  <si>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</si>
  <si>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</si>
  <si>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</si>
  <si>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</si>
  <si>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</si>
  <si>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</si>
  <si>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</si>
  <si>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</si>
  <si>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</si>
  <si>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</si>
  <si>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</si>
  <si>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</si>
  <si>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</si>
  <si>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</si>
  <si>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</si>
  <si>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</si>
  <si>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</si>
  <si>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</si>
  <si>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</si>
  <si>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</si>
  <si>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</si>
  <si>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</si>
  <si>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</si>
  <si>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</si>
  <si>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</si>
  <si>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</si>
  <si>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</si>
  <si>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</si>
  <si>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</si>
  <si>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</si>
  <si>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</si>
  <si>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</si>
  <si>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</si>
  <si>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</si>
  <si>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</si>
  <si>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</si>
  <si>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</si>
  <si>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</si>
  <si>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</si>
  <si>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</si>
  <si>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</si>
  <si>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</si>
  <si>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</si>
  <si>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</si>
  <si>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</si>
  <si>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</si>
  <si>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</si>
  <si>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</si>
  <si>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</si>
  <si>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</si>
  <si>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</si>
  <si>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</si>
  <si>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</si>
  <si>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</si>
  <si>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</si>
  <si>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</si>
  <si>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</si>
  <si>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</si>
  <si>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</si>
  <si>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</si>
  <si>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</si>
  <si>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</si>
  <si>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</si>
  <si>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</si>
  <si>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</si>
  <si>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</si>
  <si>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</si>
  <si>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</si>
  <si>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</si>
  <si>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</si>
  <si>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</si>
  <si>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</si>
  <si>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</si>
  <si>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</si>
  <si>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</si>
  <si>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</si>
  <si>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</si>
  <si>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</si>
  <si>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</si>
  <si>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</si>
  <si>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</si>
  <si>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</si>
  <si>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</si>
  <si>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</si>
  <si>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</si>
  <si>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</si>
  <si>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</si>
  <si>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</si>
  <si>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</si>
  <si>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</si>
  <si>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</si>
  <si>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</si>
  <si>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</si>
  <si>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</si>
  <si>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</si>
  <si>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</si>
  <si>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</si>
  <si>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</si>
  <si>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</si>
  <si>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</si>
  <si>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</si>
  <si>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</si>
  <si>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</si>
  <si>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</si>
  <si>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</si>
  <si>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</si>
  <si>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</si>
  <si>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</si>
  <si>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</si>
  <si>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</si>
  <si>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</si>
  <si>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</si>
  <si>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</si>
  <si>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</si>
  <si>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</si>
  <si>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</si>
  <si>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</si>
  <si>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</si>
  <si>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</si>
  <si>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</si>
  <si>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</si>
  <si>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</si>
  <si>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</si>
  <si>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</si>
  <si>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</si>
  <si>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</si>
  <si>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</si>
  <si>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</si>
  <si>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</si>
  <si>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</si>
  <si>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</si>
  <si>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</si>
  <si>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</si>
  <si>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</si>
  <si>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</si>
  <si>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</si>
  <si>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</si>
  <si>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</si>
  <si>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</si>
  <si>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</si>
  <si>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</si>
  <si>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</si>
  <si>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</si>
  <si>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</si>
  <si>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</si>
  <si>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</si>
  <si>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</si>
  <si>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</si>
  <si>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</si>
  <si>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</si>
  <si>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</si>
  <si>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</si>
  <si>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</si>
  <si>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</si>
  <si>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</si>
  <si>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</si>
  <si>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</si>
  <si>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</si>
  <si>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</si>
  <si>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</si>
  <si>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</si>
  <si>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</si>
  <si>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</si>
  <si>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</si>
  <si>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</si>
  <si>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</si>
  <si>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</si>
  <si>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</si>
  <si>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</si>
  <si>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</si>
  <si>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</si>
  <si>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</si>
  <si>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</si>
  <si>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</si>
  <si>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</si>
  <si>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</si>
  <si>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</si>
  <si>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</si>
  <si>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</si>
  <si>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</si>
  <si>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</si>
  <si>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</si>
  <si>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</si>
  <si>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</si>
  <si>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</si>
  <si>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</si>
  <si>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</si>
  <si>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</si>
  <si>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</si>
  <si>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</si>
  <si>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</si>
  <si>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</si>
  <si>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</si>
  <si>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</si>
  <si>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</si>
  <si>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</si>
  <si>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</si>
  <si>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</si>
  <si>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</si>
  <si>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</si>
  <si>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</si>
  <si>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</si>
  <si>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</si>
  <si>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</si>
  <si>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</si>
  <si>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</si>
  <si>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</si>
  <si>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</si>
  <si>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</si>
  <si>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</si>
  <si>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</si>
  <si>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</si>
  <si>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</si>
  <si>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</si>
  <si>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</si>
  <si>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</si>
  <si>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</si>
  <si>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</si>
  <si>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</si>
  <si>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</si>
  <si>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</si>
  <si>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</si>
  <si>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</si>
  <si>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</si>
  <si>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</si>
  <si>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</si>
  <si>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</si>
  <si>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</si>
  <si>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</si>
  <si>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</si>
  <si>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</si>
  <si>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</si>
  <si>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</si>
  <si>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</si>
  <si>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</si>
  <si>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</si>
  <si>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</si>
  <si>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</si>
  <si>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</si>
  <si>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</si>
  <si>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</si>
  <si>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</si>
  <si>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</si>
  <si>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</si>
  <si>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</si>
  <si>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</si>
  <si>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</si>
  <si>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</si>
  <si>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</si>
  <si>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</si>
  <si>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</si>
  <si>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</si>
  <si>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</si>
  <si>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</si>
  <si>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</si>
  <si>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</si>
  <si>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</si>
  <si>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</si>
  <si>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</si>
  <si>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</si>
  <si>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</si>
  <si>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</si>
  <si>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</si>
  <si>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</si>
  <si>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</si>
  <si>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</si>
  <si>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</si>
  <si>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</si>
  <si>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</si>
  <si>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</si>
  <si>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</si>
  <si>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</si>
  <si>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</si>
  <si>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</si>
  <si>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</si>
  <si>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</si>
  <si>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</si>
  <si>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</si>
  <si>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</si>
  <si>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</si>
  <si>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</si>
  <si>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</si>
  <si>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</si>
  <si>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</si>
  <si>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</si>
  <si>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</si>
  <si>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</si>
  <si>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</si>
  <si>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</si>
  <si>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</si>
  <si>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</si>
  <si>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</si>
  <si>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</si>
  <si>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</si>
  <si>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</si>
  <si>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</si>
  <si>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</si>
  <si>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</si>
  <si>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</si>
  <si>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</si>
  <si>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</si>
  <si>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</si>
  <si>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</si>
  <si>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</si>
  <si>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</si>
  <si>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</si>
  <si>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</si>
  <si>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</si>
  <si>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</si>
  <si>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</si>
  <si>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</si>
  <si>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</si>
  <si>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</si>
  <si>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</si>
  <si>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</si>
  <si>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</si>
  <si>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</si>
  <si>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</si>
  <si>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</si>
  <si>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</si>
  <si>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</si>
  <si>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</si>
  <si>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</si>
  <si>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</si>
  <si>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</si>
  <si>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</si>
  <si>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</si>
  <si>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</si>
  <si>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</si>
  <si>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</si>
  <si>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</si>
  <si>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</si>
  <si>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</si>
  <si>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</si>
  <si>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</si>
  <si>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</si>
  <si>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</si>
  <si>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</si>
  <si>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</si>
  <si>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</si>
  <si>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</si>
  <si>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</si>
  <si>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</si>
  <si>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</si>
  <si>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</si>
  <si>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</si>
  <si>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</si>
  <si>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</si>
  <si>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</si>
  <si>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</si>
  <si>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</si>
  <si>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</si>
  <si>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</si>
  <si>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</si>
  <si>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</si>
  <si>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</si>
  <si>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</si>
  <si>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</si>
  <si>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</si>
  <si>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</si>
  <si>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</si>
  <si>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</si>
  <si>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</si>
  <si>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</si>
  <si>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</si>
  <si>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</si>
  <si>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</si>
  <si>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</si>
  <si>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</si>
  <si>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</si>
  <si>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</si>
  <si>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</si>
  <si>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</si>
  <si>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</si>
  <si>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</si>
  <si>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</si>
  <si>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</si>
  <si>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</si>
  <si>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</si>
  <si>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</si>
  <si>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</si>
  <si>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</si>
  <si>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</si>
  <si>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</si>
  <si>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</si>
  <si>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</si>
  <si>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</si>
  <si>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</si>
  <si>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</si>
  <si>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</si>
  <si>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</si>
  <si>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</si>
  <si>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</si>
  <si>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</si>
  <si>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</si>
  <si>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</si>
  <si>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</si>
  <si>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</si>
  <si>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</si>
  <si>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</si>
  <si>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</si>
  <si>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</si>
  <si>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</si>
  <si>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</si>
  <si>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</si>
  <si>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</si>
  <si>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</si>
  <si>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</si>
  <si>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</si>
  <si>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</si>
  <si>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</si>
  <si>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</si>
  <si>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</si>
  <si>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</si>
  <si>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</si>
  <si>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</si>
  <si>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</si>
  <si>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</si>
  <si>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</si>
  <si>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</si>
  <si>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</si>
  <si>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</si>
  <si>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</si>
  <si>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</si>
  <si>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</si>
  <si>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</si>
  <si>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</si>
  <si>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</si>
  <si>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</si>
  <si>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</si>
  <si>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</si>
  <si>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</si>
  <si>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</si>
  <si>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</si>
  <si>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</si>
  <si>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</si>
  <si>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</si>
  <si>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</si>
  <si>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</si>
  <si>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</si>
  <si>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</si>
  <si>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</si>
  <si>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</si>
  <si>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</si>
  <si>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</si>
  <si>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</si>
  <si>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</si>
  <si>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</si>
  <si>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</si>
  <si>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</si>
  <si>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</si>
  <si>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</si>
  <si>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</si>
  <si>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</si>
  <si>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</si>
  <si>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</si>
  <si>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</si>
  <si>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</si>
  <si>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</si>
  <si>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</si>
  <si>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</si>
  <si>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</si>
  <si>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</si>
  <si>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</si>
  <si>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</si>
  <si>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</si>
  <si>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</si>
  <si>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</si>
  <si>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</si>
  <si>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</si>
  <si>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</si>
  <si>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</si>
  <si>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</si>
  <si>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</si>
  <si>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</si>
  <si>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</si>
  <si>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</si>
  <si>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</si>
  <si>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</si>
  <si>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</si>
  <si>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</si>
  <si>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</si>
  <si>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</si>
  <si>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</si>
  <si>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</si>
  <si>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</si>
  <si>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</si>
  <si>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</si>
  <si>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</si>
  <si>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</si>
  <si>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</si>
  <si>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</si>
  <si>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</si>
  <si>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</si>
  <si>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</si>
  <si>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</si>
  <si>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</si>
  <si>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</si>
  <si>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</si>
  <si>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</si>
  <si>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</si>
  <si>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</si>
  <si>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</si>
  <si>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</si>
  <si>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</si>
  <si>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</si>
  <si>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</si>
  <si>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</si>
  <si>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</si>
  <si>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</si>
  <si>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</si>
  <si>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</si>
  <si>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</si>
  <si>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</si>
  <si>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</si>
  <si>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</si>
  <si>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</si>
  <si>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</si>
  <si>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</si>
  <si>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</si>
  <si>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</si>
  <si>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</si>
  <si>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</si>
  <si>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</si>
  <si>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</si>
  <si>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</si>
  <si>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</si>
  <si>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</si>
  <si>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</si>
  <si>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</si>
  <si>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</si>
  <si>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</si>
  <si>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</si>
  <si>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</si>
  <si>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</si>
  <si>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</si>
  <si>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</si>
  <si>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</si>
  <si>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</si>
  <si>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</si>
  <si>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</si>
  <si>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</si>
  <si>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</si>
  <si>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</si>
  <si>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</si>
  <si>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</si>
  <si>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</si>
  <si>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</si>
  <si>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</si>
  <si>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</si>
  <si>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</si>
  <si>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</si>
  <si>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</si>
  <si>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</si>
  <si>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</si>
  <si>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</si>
  <si>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</si>
  <si>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</si>
  <si>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</si>
  <si>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</si>
  <si>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</si>
  <si>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</si>
  <si>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</si>
  <si>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</si>
  <si>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</si>
  <si>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</si>
  <si>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</si>
  <si>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</si>
  <si>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</si>
  <si>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</si>
  <si>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</si>
  <si>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</si>
  <si>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</si>
  <si>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</si>
  <si>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</si>
  <si>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</si>
  <si>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</si>
  <si>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</si>
  <si>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</si>
  <si>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</si>
  <si>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</si>
  <si>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</si>
  <si>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</si>
  <si>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</si>
  <si>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</si>
  <si>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</si>
  <si>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</si>
  <si>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</si>
  <si>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</si>
  <si>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</si>
  <si>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</si>
  <si>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</si>
  <si>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</si>
  <si>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</si>
  <si>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</si>
  <si>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</si>
  <si>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</si>
  <si>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</si>
  <si>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</si>
  <si>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</si>
  <si>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</si>
  <si>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</si>
  <si>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</si>
  <si>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</si>
  <si>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</si>
  <si>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</si>
  <si>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</si>
  <si>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</si>
  <si>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</si>
  <si>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</si>
  <si>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</si>
  <si>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</si>
  <si>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</si>
  <si>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</si>
  <si>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</si>
  <si>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</si>
  <si>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</si>
  <si>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</si>
  <si>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</si>
  <si>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</si>
  <si>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</si>
  <si>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</si>
  <si>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</si>
  <si>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</si>
  <si>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</si>
  <si>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</si>
  <si>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</si>
  <si>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</si>
  <si>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</si>
  <si>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</si>
  <si>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</si>
  <si>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</si>
  <si>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</si>
  <si>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</si>
  <si>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</si>
  <si>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</si>
  <si>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</si>
  <si>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</si>
  <si>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</si>
  <si>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</si>
  <si>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</si>
  <si>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</si>
  <si>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</si>
  <si>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</si>
  <si>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</si>
  <si>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</si>
  <si>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</si>
  <si>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</si>
  <si>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</si>
  <si>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</si>
  <si>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</si>
  <si>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</si>
  <si>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</si>
  <si>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</si>
  <si>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</si>
  <si>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</si>
  <si>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</si>
  <si>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</si>
  <si>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</si>
  <si>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</si>
  <si>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</si>
  <si>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</si>
  <si>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</si>
  <si>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</si>
  <si>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</si>
  <si>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</si>
  <si>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</si>
  <si>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</si>
  <si>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</si>
  <si>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</si>
  <si>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</si>
  <si>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</si>
  <si>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</si>
  <si>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</si>
  <si>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</si>
  <si>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</si>
  <si>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</si>
  <si>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</si>
  <si>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</si>
  <si>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</si>
  <si>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</si>
  <si>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</si>
  <si>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</si>
  <si>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</si>
  <si>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</si>
  <si>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</si>
  <si>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</si>
  <si>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</si>
  <si>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</si>
  <si>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</si>
  <si>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</si>
  <si>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</si>
  <si>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</si>
  <si>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</si>
  <si>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</si>
  <si>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</si>
  <si>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</si>
  <si>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</si>
  <si>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</si>
  <si>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</si>
  <si>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</si>
  <si>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</si>
  <si>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</si>
  <si>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</si>
  <si>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</si>
  <si>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</si>
  <si>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</si>
  <si>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</si>
  <si>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</si>
  <si>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</si>
  <si>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</si>
  <si>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</si>
  <si>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</si>
  <si>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</si>
  <si>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</si>
  <si>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</si>
  <si>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</si>
  <si>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</si>
  <si>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</si>
  <si>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</si>
  <si>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</si>
  <si>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</si>
  <si>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</si>
  <si>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</si>
  <si>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</si>
  <si>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</si>
  <si>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</si>
  <si>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</si>
  <si>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</si>
  <si>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</si>
  <si>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</si>
  <si>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</si>
  <si>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</si>
  <si>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</si>
  <si>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</si>
  <si>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</si>
  <si>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</si>
  <si>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</si>
  <si>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</si>
  <si>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</si>
  <si>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</si>
  <si>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</si>
  <si>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</si>
  <si>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</si>
  <si>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</si>
  <si>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</si>
  <si>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</si>
  <si>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</si>
  <si>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</si>
  <si>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</si>
  <si>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</si>
  <si>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</si>
  <si>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</si>
  <si>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</si>
  <si>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</si>
  <si>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</si>
  <si>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</si>
  <si>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</si>
  <si>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</si>
  <si>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</si>
  <si>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</si>
  <si>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</si>
  <si>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</si>
  <si>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</si>
  <si>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</si>
  <si>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</si>
  <si>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</si>
  <si>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</si>
  <si>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</si>
  <si>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</si>
  <si>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</si>
  <si>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</si>
  <si>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</si>
  <si>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</si>
  <si>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</si>
  <si>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</si>
  <si>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</si>
  <si>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</si>
  <si>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</si>
  <si>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</si>
  <si>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</si>
  <si>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</si>
  <si>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</si>
  <si>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</si>
  <si>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</si>
  <si>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</si>
  <si>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</si>
  <si>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</si>
  <si>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</si>
  <si>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</si>
  <si>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</si>
  <si>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</si>
  <si>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</si>
  <si>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</si>
  <si>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</si>
  <si>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</si>
  <si>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</si>
  <si>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</si>
  <si>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</si>
  <si>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</si>
  <si>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</si>
  <si>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</si>
  <si>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</si>
  <si>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</si>
  <si>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</si>
  <si>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</si>
  <si>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</si>
  <si>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</si>
  <si>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</si>
  <si>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</si>
  <si>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</si>
  <si>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</si>
  <si>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</si>
  <si>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</si>
  <si>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</si>
  <si>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</si>
  <si>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</si>
  <si>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</si>
  <si>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</si>
  <si>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</si>
  <si>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</si>
  <si>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</si>
  <si>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</si>
  <si>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</si>
  <si>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</si>
  <si>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</si>
  <si>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</si>
  <si>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</si>
  <si>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</si>
  <si>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</si>
  <si>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</si>
  <si>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</si>
  <si>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</si>
  <si>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</si>
  <si>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</si>
  <si>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</si>
  <si>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</si>
  <si>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</si>
  <si>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</si>
  <si>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</si>
  <si>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</si>
  <si>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</si>
  <si>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</si>
  <si>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</si>
  <si>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</si>
  <si>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</si>
  <si>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</si>
  <si>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</si>
  <si>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</si>
  <si>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</si>
  <si>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</si>
  <si>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</si>
  <si>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</si>
  <si>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</si>
  <si>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</si>
  <si>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</si>
  <si>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</si>
  <si>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</si>
  <si>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</si>
  <si>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</si>
  <si>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</si>
  <si>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</si>
  <si>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</si>
  <si>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</si>
  <si>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</si>
  <si>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</si>
  <si>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</si>
  <si>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</si>
  <si>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</si>
  <si>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</si>
  <si>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</si>
  <si>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</si>
  <si>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</si>
  <si>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</si>
  <si>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</si>
  <si>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</si>
  <si>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</si>
  <si>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</si>
  <si>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</si>
  <si>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</si>
  <si>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</si>
  <si>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</si>
  <si>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</si>
  <si>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</si>
  <si>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</si>
  <si>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</si>
  <si>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</si>
  <si>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</si>
  <si>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</si>
  <si>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</si>
  <si>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</si>
  <si>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</si>
  <si>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</si>
  <si>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</si>
  <si>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</si>
  <si>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</si>
  <si>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</si>
  <si>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</si>
  <si>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</si>
  <si>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</si>
  <si>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</si>
  <si>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</si>
  <si>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</si>
  <si>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</si>
  <si>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</si>
  <si>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</si>
  <si>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</si>
  <si>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</si>
  <si>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</si>
  <si>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</si>
  <si>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</si>
  <si>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</si>
  <si>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</si>
  <si>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</si>
  <si>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</si>
  <si>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</si>
  <si>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</si>
  <si>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</si>
  <si>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</si>
  <si>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</si>
  <si>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</si>
  <si>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</si>
  <si>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</si>
  <si>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</si>
  <si>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</si>
  <si>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</si>
  <si>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</si>
  <si>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</si>
  <si>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</si>
  <si>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</si>
  <si>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</si>
  <si>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</si>
  <si>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</si>
  <si>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</si>
  <si>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</si>
  <si>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</si>
  <si>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</si>
  <si>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</si>
  <si>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</si>
  <si>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</si>
  <si>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</si>
  <si>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</si>
  <si>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</si>
  <si>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</si>
  <si>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</si>
  <si>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</si>
  <si>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</si>
  <si>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</si>
  <si>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</si>
  <si>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</si>
  <si>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</si>
  <si>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</si>
  <si>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</si>
  <si>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</si>
  <si>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</si>
  <si>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</si>
  <si>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</si>
  <si>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</si>
  <si>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</si>
  <si>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</si>
  <si>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</si>
  <si>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</si>
  <si>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</si>
  <si>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</si>
  <si>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</si>
  <si>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</si>
  <si>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</si>
  <si>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</si>
  <si>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</si>
  <si>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</si>
  <si>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</si>
  <si>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</si>
  <si>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</si>
  <si>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</si>
  <si>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</si>
  <si>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</si>
  <si>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</si>
  <si>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</si>
  <si>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</si>
  <si>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</si>
  <si>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</si>
  <si>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</si>
  <si>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</si>
  <si>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</si>
  <si>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</si>
  <si>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</si>
  <si>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</si>
  <si>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</si>
  <si>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</si>
  <si>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</si>
  <si>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</si>
  <si>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</si>
  <si>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</si>
  <si>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</si>
  <si>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</si>
  <si>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</si>
  <si>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</si>
  <si>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</si>
  <si>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</si>
  <si>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</si>
  <si>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</si>
  <si>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</si>
  <si>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</si>
  <si>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</si>
  <si>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</si>
  <si>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</si>
  <si>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</si>
  <si>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</si>
  <si>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</si>
  <si>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</si>
  <si>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</si>
  <si>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</si>
  <si>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</si>
  <si>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</si>
  <si>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</si>
  <si>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</si>
  <si>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</si>
  <si>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</si>
  <si>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</si>
  <si>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</si>
  <si>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</si>
  <si>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</si>
  <si>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</si>
  <si>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</si>
  <si>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</si>
  <si>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</si>
  <si>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</si>
  <si>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</si>
  <si>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</si>
  <si>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</si>
  <si>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</si>
  <si>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</si>
  <si>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</si>
  <si>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</si>
  <si>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</si>
  <si>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</si>
  <si>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</si>
  <si>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</si>
  <si>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</si>
  <si>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</si>
  <si>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</si>
  <si>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</si>
  <si>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</si>
  <si>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</si>
  <si>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</si>
  <si>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</si>
  <si>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</si>
  <si>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</si>
  <si>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</si>
  <si>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</si>
  <si>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</si>
  <si>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</si>
  <si>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</si>
  <si>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</si>
  <si>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</si>
  <si>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</si>
  <si>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</si>
  <si>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</si>
  <si>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</si>
  <si>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</si>
  <si>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</si>
  <si>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</si>
  <si>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</si>
  <si>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</si>
  <si>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</si>
  <si>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</si>
  <si>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</si>
  <si>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</si>
  <si>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</si>
  <si>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</si>
  <si>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</si>
  <si>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</si>
  <si>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</si>
  <si>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</si>
  <si>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</si>
  <si>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</si>
  <si>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</si>
  <si>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</si>
  <si>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</si>
  <si>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</si>
  <si>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</si>
  <si>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</si>
  <si>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</si>
  <si>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</si>
  <si>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</si>
  <si>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</si>
  <si>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</si>
  <si>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</si>
  <si>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</si>
  <si>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</si>
  <si>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</si>
  <si>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</si>
  <si>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</si>
  <si>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</si>
  <si>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</si>
  <si>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</si>
  <si>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</si>
  <si>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</si>
  <si>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</si>
  <si>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</si>
  <si>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</si>
  <si>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</si>
  <si>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</si>
  <si>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</si>
  <si>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</si>
  <si>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</si>
  <si>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</si>
  <si>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</si>
  <si>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</si>
  <si>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</si>
  <si>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</si>
  <si>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</si>
  <si>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</si>
  <si>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</si>
  <si>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</si>
  <si>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</si>
  <si>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</si>
  <si>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</si>
  <si>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</si>
  <si>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</si>
  <si>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</si>
  <si>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</si>
  <si>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</si>
  <si>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</si>
  <si>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</si>
  <si>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</si>
  <si>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</si>
  <si>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</si>
  <si>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</si>
  <si>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</si>
  <si>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</si>
  <si>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</si>
  <si>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</si>
  <si>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</si>
  <si>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</si>
  <si>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</si>
  <si>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</si>
  <si>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</si>
  <si>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</si>
  <si>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</si>
  <si>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</si>
  <si>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</si>
  <si>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</si>
  <si>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</si>
  <si>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</si>
  <si>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</si>
  <si>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</si>
  <si>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</si>
  <si>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</si>
  <si>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</si>
  <si>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</si>
  <si>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</si>
  <si>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</si>
  <si>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</si>
  <si>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</si>
  <si>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</si>
  <si>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</si>
  <si>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</si>
  <si>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</si>
  <si>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</si>
  <si>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</si>
  <si>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</si>
  <si>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</si>
  <si>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</si>
  <si>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</si>
  <si>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</si>
  <si>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</si>
  <si>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</si>
  <si>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</si>
  <si>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</si>
  <si>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</si>
  <si>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</si>
  <si>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</si>
  <si>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</si>
  <si>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</si>
  <si>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</si>
  <si>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</si>
  <si>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</si>
  <si>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</si>
  <si>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</si>
  <si>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</si>
  <si>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</si>
  <si>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</si>
  <si>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</si>
  <si>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</si>
  <si>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</si>
  <si>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</si>
  <si>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</si>
  <si>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</si>
  <si>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</si>
  <si>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</si>
  <si>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</si>
  <si>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</si>
  <si>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</si>
  <si>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</si>
  <si>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</si>
  <si>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</si>
  <si>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</si>
  <si>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</si>
  <si>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</si>
  <si>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</si>
  <si>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</si>
  <si>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</si>
  <si>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</si>
  <si>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</si>
  <si>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</si>
  <si>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</si>
  <si>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</si>
  <si>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</si>
  <si>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</si>
  <si>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</si>
  <si>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</si>
  <si>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</si>
  <si>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</si>
  <si>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</si>
  <si>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</si>
  <si>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</si>
  <si>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</si>
  <si>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</si>
  <si>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</si>
  <si>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</si>
  <si>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</si>
  <si>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</si>
  <si>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</si>
  <si>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</si>
  <si>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</si>
  <si>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</si>
  <si>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</si>
  <si>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</si>
  <si>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</si>
  <si>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</si>
  <si>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</si>
  <si>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</si>
  <si>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</si>
  <si>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</si>
  <si>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</si>
  <si>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</si>
  <si>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</si>
  <si>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</si>
  <si>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</si>
  <si>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</si>
  <si>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</si>
  <si>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</si>
  <si>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</si>
  <si>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</si>
  <si>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</si>
  <si>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</si>
  <si>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</si>
  <si>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</si>
  <si>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</si>
  <si>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</si>
  <si>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</si>
  <si>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</si>
  <si>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</si>
  <si>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</si>
  <si>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</si>
  <si>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</si>
  <si>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</si>
  <si>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</si>
  <si>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</si>
  <si>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</si>
  <si>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</si>
  <si>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</si>
  <si>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</si>
  <si>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</si>
  <si>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</si>
  <si>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</si>
  <si>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</si>
  <si>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</si>
  <si>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</si>
  <si>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</si>
  <si>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</si>
  <si>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</si>
  <si>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</si>
  <si>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</si>
  <si>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</si>
  <si>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</si>
  <si>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</si>
  <si>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</si>
  <si>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</si>
  <si>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</si>
  <si>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</si>
  <si>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</si>
  <si>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</si>
  <si>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</si>
  <si>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</si>
  <si>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</si>
  <si>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</si>
  <si>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</si>
  <si>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</si>
  <si>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</si>
  <si>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</si>
  <si>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</si>
  <si>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</si>
  <si>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</si>
  <si>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</si>
  <si>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</si>
  <si>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</si>
  <si>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</si>
  <si>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</si>
  <si>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</si>
  <si>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</si>
  <si>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</si>
  <si>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</si>
  <si>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</si>
  <si>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</si>
  <si>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</si>
  <si>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</si>
  <si>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</si>
  <si>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</si>
  <si>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</si>
  <si>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</si>
  <si>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</si>
  <si>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</si>
  <si>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</si>
  <si>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</si>
  <si>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</si>
  <si>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</si>
  <si>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</si>
  <si>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</si>
  <si>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</si>
  <si>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</si>
  <si>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</si>
  <si>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</si>
  <si>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</si>
  <si>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</si>
  <si>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</si>
  <si>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</si>
  <si>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</si>
  <si>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</si>
  <si>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</si>
  <si>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</si>
  <si>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</si>
  <si>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</si>
  <si>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</si>
  <si>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</si>
  <si>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</si>
  <si>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</si>
  <si>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</si>
  <si>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</si>
  <si>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</si>
  <si>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</si>
  <si>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</si>
  <si>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</si>
  <si>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</si>
  <si>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</si>
  <si>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</si>
  <si>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</si>
  <si>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</si>
  <si>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</si>
  <si>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</si>
  <si>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</si>
  <si>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</si>
  <si>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</si>
  <si>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</si>
  <si>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</si>
  <si>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</si>
  <si>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</si>
  <si>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</si>
  <si>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</si>
  <si>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</si>
  <si>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</si>
  <si>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</si>
  <si>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</si>
  <si>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</si>
  <si>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</si>
  <si>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</si>
  <si>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</si>
  <si>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</si>
  <si>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</si>
  <si>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</si>
  <si>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</si>
  <si>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</si>
  <si>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</si>
  <si>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</si>
  <si>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</si>
  <si>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</si>
  <si>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</si>
  <si>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</si>
  <si>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</si>
  <si>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</si>
  <si>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</si>
  <si>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</si>
  <si>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</si>
  <si>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</si>
  <si>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</si>
  <si>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</si>
  <si>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</si>
  <si>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</si>
  <si>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</si>
  <si>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</si>
  <si>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</si>
  <si>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</si>
  <si>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</si>
  <si>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</si>
  <si>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</si>
  <si>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</si>
  <si>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</si>
  <si>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</si>
  <si>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</si>
  <si>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</si>
  <si>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</si>
  <si>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</si>
  <si>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</si>
  <si>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</si>
  <si>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</si>
  <si>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</si>
  <si>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</si>
  <si>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</si>
  <si>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</si>
  <si>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</si>
  <si>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</si>
  <si>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</si>
  <si>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</si>
  <si>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</si>
  <si>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</si>
  <si>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</si>
  <si>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</si>
  <si>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</si>
  <si>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</si>
  <si>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</si>
  <si>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</si>
  <si>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</si>
  <si>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</si>
  <si>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</si>
  <si>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</si>
  <si>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</si>
  <si>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</si>
  <si>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</si>
  <si>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</si>
  <si>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</si>
  <si>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</si>
  <si>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</si>
  <si>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</si>
  <si>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</si>
  <si>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</si>
  <si>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</si>
  <si>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</si>
  <si>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</si>
  <si>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</si>
  <si>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</si>
  <si>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</si>
  <si>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</si>
  <si>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</si>
  <si>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</si>
  <si>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</si>
  <si>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</si>
  <si>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</si>
  <si>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</si>
  <si>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</si>
  <si>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</si>
  <si>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</si>
  <si>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</si>
  <si>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</si>
  <si>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</si>
  <si>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</si>
  <si>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</si>
  <si>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</si>
  <si>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</si>
  <si>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</si>
  <si>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</si>
  <si>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</si>
  <si>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</si>
  <si>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</si>
  <si>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</si>
  <si>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</si>
  <si>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</si>
  <si>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</si>
  <si>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</si>
  <si>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</si>
  <si>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</si>
  <si>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</si>
  <si>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</si>
  <si>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</si>
  <si>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</si>
  <si>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</si>
  <si>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</si>
  <si>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</si>
  <si>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</si>
  <si>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</si>
  <si>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</si>
  <si>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</si>
  <si>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</si>
  <si>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</si>
  <si>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</si>
  <si>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</si>
  <si>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</si>
  <si>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</si>
  <si>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</si>
  <si>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</si>
  <si>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</si>
  <si>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</si>
  <si>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</si>
  <si>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</si>
  <si>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</si>
  <si>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</si>
  <si>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</si>
  <si>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</si>
  <si>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</si>
  <si>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</si>
  <si>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</si>
  <si>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</si>
  <si>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</si>
  <si>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</si>
  <si>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</si>
  <si>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</si>
  <si>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</si>
  <si>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</si>
  <si>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</si>
  <si>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</si>
  <si>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</si>
  <si>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</si>
  <si>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</si>
  <si>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</si>
  <si>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</si>
  <si>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</si>
  <si>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</si>
  <si>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</si>
  <si>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</si>
  <si>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</si>
  <si>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</si>
  <si>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</si>
  <si>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</si>
  <si>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</si>
  <si>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</si>
  <si>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</si>
  <si>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</si>
  <si>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</si>
  <si>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</si>
  <si>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</si>
  <si>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</si>
  <si>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</si>
  <si>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</si>
  <si>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</si>
  <si>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</si>
  <si>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</si>
  <si>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</si>
  <si>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</si>
  <si>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</si>
  <si>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</si>
  <si>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</si>
  <si>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</si>
  <si>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</si>
  <si>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</si>
  <si>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</si>
  <si>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</si>
  <si>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</si>
  <si>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</si>
  <si>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</si>
  <si>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</si>
  <si>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</si>
  <si>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</si>
  <si>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</si>
  <si>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</si>
  <si>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</si>
  <si>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</si>
  <si>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</si>
  <si>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</si>
  <si>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</si>
  <si>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</si>
  <si>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</si>
  <si>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</si>
  <si>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</si>
  <si>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</si>
  <si>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</si>
  <si>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</si>
  <si>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</si>
  <si>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</si>
  <si>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</si>
  <si>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</si>
  <si>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</si>
  <si>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</si>
  <si>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</si>
  <si>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</si>
  <si>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</si>
  <si>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</si>
  <si>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</si>
  <si>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</si>
  <si>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</si>
  <si>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</si>
  <si>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</si>
  <si>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</si>
  <si>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</si>
  <si>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</si>
  <si>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</si>
  <si>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</si>
  <si>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</si>
  <si>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</si>
  <si>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</si>
  <si>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</si>
  <si>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</si>
  <si>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</si>
  <si>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</si>
  <si>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</si>
  <si>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</si>
  <si>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</si>
  <si>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</si>
  <si>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</si>
  <si>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</si>
  <si>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</si>
  <si>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</si>
  <si>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</si>
  <si>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</si>
  <si>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</si>
  <si>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</si>
  <si>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</si>
  <si>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</si>
  <si>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</si>
  <si>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</si>
  <si>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</si>
  <si>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</si>
  <si>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</si>
  <si>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</si>
  <si>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</si>
  <si>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</si>
  <si>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</si>
  <si>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</si>
  <si>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</si>
  <si>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</si>
  <si>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</si>
  <si>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</si>
  <si>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</si>
  <si>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</si>
  <si>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</si>
  <si>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</si>
  <si>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</si>
  <si>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</si>
  <si>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</si>
  <si>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</si>
  <si>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</si>
  <si>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</si>
  <si>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</si>
  <si>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</si>
  <si>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</si>
  <si>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</si>
  <si>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</si>
  <si>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</si>
  <si>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</si>
  <si>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</si>
  <si>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</si>
  <si>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</si>
  <si>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</si>
  <si>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</si>
  <si>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</si>
  <si>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</si>
  <si>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</si>
  <si>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</si>
  <si>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</si>
  <si>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</si>
  <si>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</si>
  <si>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</si>
  <si>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</si>
  <si>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</si>
  <si>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</si>
  <si>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</si>
  <si>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</si>
  <si>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</si>
  <si>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</si>
  <si>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</si>
  <si>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</si>
  <si>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</si>
  <si>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</si>
  <si>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</si>
  <si>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</si>
  <si>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</si>
  <si>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</si>
  <si>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</si>
  <si>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</si>
  <si>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</si>
  <si>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</si>
  <si>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</si>
  <si>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</si>
  <si>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</si>
  <si>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</si>
  <si>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</si>
  <si>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</si>
  <si>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</si>
  <si>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</si>
  <si>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</si>
  <si>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</si>
  <si>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</si>
  <si>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</si>
  <si>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</si>
  <si>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</si>
  <si>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</si>
  <si>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</si>
  <si>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</si>
  <si>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</si>
  <si>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</si>
  <si>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</si>
  <si>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</si>
  <si>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</si>
  <si>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</si>
  <si>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</si>
  <si>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</si>
  <si>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</si>
  <si>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</si>
  <si>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</si>
  <si>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</si>
  <si>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</si>
  <si>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</si>
  <si>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</si>
  <si>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</si>
  <si>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</si>
  <si>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</si>
  <si>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</si>
  <si>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</si>
  <si>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</si>
  <si>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</si>
  <si>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</si>
  <si>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</si>
  <si>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</si>
  <si>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</si>
  <si>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</si>
  <si>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</si>
  <si>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</si>
  <si>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</si>
  <si>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</si>
  <si>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</si>
  <si>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</si>
  <si>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</si>
  <si>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</si>
  <si>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</si>
  <si>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</si>
  <si>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</si>
  <si>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</si>
  <si>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</si>
  <si>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</si>
  <si>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</si>
  <si>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</si>
  <si>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</si>
  <si>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</si>
  <si>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</si>
  <si>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</si>
  <si>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</si>
  <si>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</si>
  <si>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</si>
  <si>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</si>
  <si>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</si>
  <si>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</si>
  <si>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</si>
  <si>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</si>
  <si>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</si>
  <si>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</si>
  <si>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</si>
  <si>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</si>
  <si>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</si>
  <si>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</si>
  <si>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</si>
  <si>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</si>
  <si>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</si>
  <si>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</si>
  <si>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</si>
  <si>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</si>
  <si>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</si>
  <si>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</si>
  <si>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</si>
  <si>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</si>
  <si>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</si>
  <si>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</si>
  <si>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</si>
  <si>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</si>
  <si>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</si>
  <si>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</si>
  <si>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</si>
  <si>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</si>
  <si>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</si>
  <si>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</si>
  <si>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</si>
  <si>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</si>
  <si>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</si>
  <si>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</si>
  <si>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</si>
  <si>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</si>
  <si>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</si>
  <si>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</si>
  <si>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</si>
  <si>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</si>
  <si>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</si>
  <si>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</si>
  <si>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</si>
  <si>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</si>
  <si>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</si>
  <si>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</si>
  <si>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</si>
  <si>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</si>
  <si>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</si>
  <si>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</si>
  <si>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</si>
  <si>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</si>
  <si>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</si>
  <si>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</si>
  <si>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</si>
  <si>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</si>
  <si>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</si>
  <si>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</si>
  <si>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</si>
  <si>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</si>
  <si>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</si>
  <si>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</si>
  <si>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</si>
  <si>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</si>
  <si>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</si>
  <si>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</si>
  <si>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</si>
  <si>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</si>
  <si>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</si>
  <si>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</si>
  <si>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</si>
  <si>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</si>
  <si>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</si>
  <si>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</si>
  <si>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</si>
  <si>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</si>
  <si>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</si>
  <si>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</si>
  <si>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</si>
  <si>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</si>
  <si>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</si>
  <si>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</si>
  <si>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</si>
  <si>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</si>
  <si>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</si>
  <si>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</si>
  <si>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</si>
  <si>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</si>
  <si>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</si>
  <si>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</si>
  <si>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</si>
  <si>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</si>
  <si>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</si>
  <si>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</si>
  <si>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</si>
  <si>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</si>
  <si>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</si>
  <si>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</si>
  <si>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</si>
  <si>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</si>
  <si>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</si>
  <si>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</si>
  <si>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</si>
  <si>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</si>
  <si>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</si>
  <si>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</si>
  <si>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</si>
  <si>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</si>
  <si>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</si>
  <si>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</si>
  <si>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</si>
  <si>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</si>
  <si>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</si>
  <si>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</si>
  <si>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</si>
  <si>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</si>
  <si>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</si>
  <si>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</si>
  <si>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</si>
  <si>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</si>
  <si>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</si>
  <si>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</si>
  <si>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</si>
  <si>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</si>
  <si>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</si>
  <si>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</si>
  <si>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</si>
  <si>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</si>
  <si>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</si>
  <si>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</si>
  <si>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</si>
  <si>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</si>
  <si>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</si>
  <si>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</si>
  <si>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</si>
  <si>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</si>
  <si>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</si>
  <si>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</si>
  <si>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</si>
  <si>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</si>
  <si>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</si>
  <si>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</si>
  <si>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</si>
  <si>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</si>
  <si>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</si>
  <si>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</si>
  <si>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</si>
  <si>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</si>
  <si>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</si>
  <si>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</si>
  <si>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</si>
  <si>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</si>
  <si>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</si>
  <si>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</si>
  <si>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</si>
  <si>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</si>
  <si>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</si>
  <si>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</si>
  <si>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</si>
  <si>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</si>
  <si>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</si>
  <si>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</si>
  <si>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</si>
  <si>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</si>
  <si>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</si>
  <si>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</si>
  <si>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</si>
  <si>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</si>
  <si>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</si>
  <si>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</si>
  <si>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</si>
  <si>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</si>
  <si>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</si>
  <si>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</si>
  <si>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</si>
  <si>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</si>
  <si>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</si>
  <si>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</si>
  <si>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</si>
  <si>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</si>
  <si>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</si>
  <si>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</si>
  <si>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</si>
  <si>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</si>
  <si>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</si>
  <si>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</si>
  <si>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</si>
  <si>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</si>
  <si>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</si>
  <si>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</si>
  <si>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</si>
  <si>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</si>
  <si>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</si>
  <si>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</si>
  <si>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</si>
  <si>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</si>
  <si>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</si>
  <si>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</si>
  <si>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</si>
  <si>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</si>
  <si>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</si>
  <si>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</si>
  <si>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</si>
  <si>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</si>
  <si>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</si>
  <si>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</si>
  <si>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</si>
  <si>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</si>
  <si>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</si>
  <si>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</si>
  <si>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</si>
  <si>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</si>
  <si>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</si>
  <si>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</si>
  <si>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</si>
  <si>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</si>
  <si>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</si>
  <si>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</si>
  <si>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</si>
  <si>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</si>
  <si>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</si>
  <si>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</si>
  <si>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</si>
  <si>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</si>
  <si>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</si>
  <si>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</si>
  <si>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</si>
  <si>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</si>
  <si>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</si>
  <si>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</si>
  <si>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</si>
  <si>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</si>
  <si>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</si>
  <si>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</si>
  <si>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</si>
  <si>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</si>
  <si>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</si>
  <si>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</si>
  <si>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</si>
  <si>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</si>
  <si>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</si>
  <si>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</si>
  <si>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</si>
  <si>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</si>
  <si>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</si>
  <si>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</si>
  <si>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</si>
  <si>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</si>
  <si>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</si>
  <si>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</si>
  <si>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</si>
  <si>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</si>
  <si>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</si>
  <si>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</si>
  <si>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</si>
  <si>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</si>
  <si>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</si>
  <si>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</si>
  <si>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</si>
  <si>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</si>
  <si>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</si>
  <si>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</si>
  <si>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</si>
  <si>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</si>
  <si>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</si>
  <si>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</si>
  <si>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</si>
  <si>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</si>
  <si>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</si>
  <si>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</si>
  <si>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</si>
  <si>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</si>
  <si>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</si>
  <si>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</si>
  <si>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</si>
  <si>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</si>
  <si>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</si>
  <si>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</si>
  <si>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</si>
  <si>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</si>
  <si>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</si>
  <si>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</si>
  <si>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</si>
  <si>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</si>
  <si>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</si>
  <si>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</si>
  <si>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</si>
  <si>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</si>
  <si>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</si>
  <si>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</si>
  <si>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</si>
  <si>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</si>
  <si>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</si>
  <si>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</si>
  <si>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</si>
  <si>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</si>
  <si>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</si>
  <si>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</si>
  <si>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</si>
  <si>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</si>
  <si>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</si>
  <si>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</si>
  <si>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</si>
  <si>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</si>
  <si>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</si>
  <si>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</si>
  <si>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</si>
  <si>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</si>
  <si>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</si>
  <si>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</si>
  <si>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</si>
  <si>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</si>
  <si>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</si>
  <si>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</si>
  <si>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</si>
  <si>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</si>
  <si>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</si>
  <si>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</si>
  <si>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</si>
  <si>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</si>
  <si>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</si>
  <si>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</si>
  <si>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</si>
  <si>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</si>
  <si>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</si>
  <si>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</si>
  <si>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</si>
  <si>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</si>
  <si>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</si>
  <si>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</si>
  <si>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</si>
  <si>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</si>
  <si>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</si>
  <si>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</si>
  <si>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</si>
  <si>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</si>
  <si>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</si>
  <si>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</si>
  <si>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</si>
  <si>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</si>
  <si>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</si>
  <si>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</si>
  <si>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</si>
  <si>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</si>
  <si>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</si>
  <si>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</si>
  <si>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</si>
  <si>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</si>
  <si>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</si>
  <si>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</si>
  <si>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</si>
  <si>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</si>
  <si>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</si>
  <si>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</si>
  <si>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</si>
  <si>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</si>
  <si>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</si>
  <si>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</si>
  <si>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</si>
  <si>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</si>
  <si>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</si>
  <si>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</si>
  <si>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</si>
  <si>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</si>
  <si>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</si>
  <si>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</si>
  <si>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</si>
  <si>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</si>
  <si>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</si>
  <si>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</si>
  <si>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</si>
  <si>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</si>
  <si>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</si>
  <si>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</si>
  <si>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</si>
  <si>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</si>
  <si>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</si>
  <si>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</si>
  <si>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</si>
  <si>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</si>
  <si>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</si>
  <si>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</si>
  <si>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</si>
  <si>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</si>
  <si>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</si>
  <si>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</si>
  <si>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</si>
  <si>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</si>
  <si>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</si>
  <si>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</si>
  <si>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</si>
  <si>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</si>
  <si>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</si>
  <si>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</si>
  <si>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</si>
  <si>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</si>
  <si>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</si>
  <si>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</si>
  <si>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</si>
  <si>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</si>
  <si>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</si>
  <si>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</si>
  <si>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</si>
  <si>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</si>
  <si>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</si>
  <si>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</si>
  <si>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</si>
  <si>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</si>
  <si>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</si>
  <si>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</si>
  <si>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</si>
  <si>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</si>
  <si>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</si>
  <si>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</si>
  <si>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</si>
  <si>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</si>
  <si>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</si>
  <si>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</si>
  <si>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</si>
  <si>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</si>
  <si>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</si>
  <si>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</si>
  <si>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</si>
  <si>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</si>
  <si>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</si>
  <si>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</si>
  <si>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</si>
  <si>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</si>
  <si>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</si>
  <si>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</si>
  <si>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</si>
  <si>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</si>
  <si>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</si>
  <si>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</si>
  <si>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</si>
  <si>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</si>
  <si>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</si>
  <si>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</si>
  <si>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</si>
  <si>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</si>
  <si>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</si>
  <si>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</si>
  <si>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</si>
  <si>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</si>
  <si>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</si>
  <si>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</si>
  <si>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</si>
  <si>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</si>
  <si>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</si>
  <si>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</si>
  <si>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</si>
  <si>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</si>
  <si>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</si>
  <si>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</si>
  <si>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</si>
  <si>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</si>
  <si>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</si>
  <si>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</si>
  <si>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</si>
  <si>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</si>
  <si>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</si>
  <si>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</si>
  <si>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</si>
  <si>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</si>
  <si>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</si>
  <si>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</si>
  <si>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</si>
  <si>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</si>
  <si>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</si>
  <si>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</si>
  <si>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</si>
  <si>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</si>
  <si>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</si>
  <si>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</si>
  <si>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</si>
  <si>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</si>
  <si>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</si>
  <si>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</si>
  <si>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</si>
  <si>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</si>
  <si>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</si>
  <si>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</si>
  <si>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</si>
  <si>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</si>
  <si>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</si>
  <si>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</si>
  <si>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</si>
  <si>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</si>
  <si>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</si>
  <si>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</si>
  <si>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</si>
  <si>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</si>
  <si>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</si>
  <si>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</si>
  <si>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</si>
  <si>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</si>
  <si>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</si>
  <si>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</si>
  <si>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</si>
  <si>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</si>
  <si>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</si>
  <si>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</si>
  <si>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</si>
  <si>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</si>
  <si>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</si>
  <si>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</si>
  <si>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</si>
  <si>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</si>
  <si>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</si>
  <si>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</si>
  <si>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</si>
  <si>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</si>
  <si>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</si>
  <si>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</si>
  <si>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</si>
  <si>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</si>
  <si>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</si>
  <si>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</si>
  <si>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</si>
  <si>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</si>
  <si>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</si>
  <si>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</si>
  <si>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</si>
  <si>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</si>
  <si>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</si>
  <si>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</si>
  <si>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</si>
  <si>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</si>
  <si>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</si>
  <si>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</si>
  <si>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</si>
  <si>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</si>
  <si>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</si>
  <si>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</si>
  <si>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</si>
  <si>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</si>
  <si>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</si>
  <si>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</si>
  <si>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</si>
  <si>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</si>
  <si>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</si>
  <si>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</si>
  <si>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</si>
  <si>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</si>
  <si>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</si>
  <si>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</si>
  <si>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</si>
  <si>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</si>
  <si>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</si>
  <si>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</si>
  <si>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</si>
  <si>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</si>
  <si>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</si>
  <si>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</si>
  <si>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</si>
  <si>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</si>
  <si>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</si>
  <si>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</si>
  <si>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</si>
  <si>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</si>
  <si>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</si>
  <si>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</si>
  <si>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</si>
  <si>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</si>
  <si>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</si>
  <si>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</si>
  <si>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</si>
  <si>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</si>
  <si>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</si>
  <si>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</si>
  <si>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</si>
  <si>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</si>
  <si>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</si>
  <si>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</si>
  <si>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</si>
  <si>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</si>
  <si>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</si>
  <si>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</si>
  <si>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</si>
  <si>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</si>
  <si>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</si>
  <si>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</si>
  <si>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</si>
  <si>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</si>
  <si>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</si>
  <si>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</si>
  <si>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</si>
  <si>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</si>
  <si>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</si>
  <si>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</si>
  <si>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</si>
  <si>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</si>
  <si>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</si>
  <si>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</si>
  <si>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</si>
  <si>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</si>
  <si>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</si>
  <si>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</si>
  <si>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</si>
  <si>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</si>
  <si>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</si>
  <si>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</si>
  <si>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</si>
  <si>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</si>
  <si>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</si>
  <si>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</si>
  <si>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</si>
  <si>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</si>
  <si>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</si>
  <si>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</si>
  <si>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</si>
  <si>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</si>
  <si>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</si>
  <si>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</si>
  <si>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</si>
  <si>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</si>
  <si>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</si>
  <si>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</si>
  <si>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</si>
  <si>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</si>
  <si>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</si>
  <si>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</si>
  <si>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</si>
  <si>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</si>
  <si>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</si>
  <si>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</si>
  <si>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</si>
  <si>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</si>
  <si>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</si>
  <si>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</si>
  <si>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</si>
  <si>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</si>
  <si>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</si>
  <si>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</si>
  <si>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</si>
  <si>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</si>
  <si>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</si>
  <si>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</si>
  <si>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</si>
  <si>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</si>
  <si>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</si>
  <si>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</si>
  <si>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</si>
  <si>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</si>
  <si>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</si>
  <si>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</si>
  <si>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</si>
  <si>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</si>
  <si>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</si>
  <si>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</si>
  <si>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</si>
  <si>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</si>
  <si>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</si>
  <si>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</si>
  <si>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</si>
  <si>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</si>
  <si>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</si>
  <si>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</si>
  <si>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</si>
  <si>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</si>
  <si>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</si>
  <si>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</si>
  <si>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</si>
  <si>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</si>
  <si>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</si>
  <si>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</si>
  <si>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</si>
  <si>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</si>
  <si>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</si>
  <si>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</si>
  <si>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</si>
  <si>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</si>
  <si>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</si>
  <si>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</si>
  <si>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</si>
  <si>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</si>
  <si>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</si>
  <si>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</si>
  <si>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</si>
  <si>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</si>
  <si>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</si>
  <si>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</si>
  <si>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</si>
  <si>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</si>
  <si>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</si>
  <si>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</si>
  <si>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</si>
  <si>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</si>
  <si>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</si>
  <si>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</si>
  <si>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</si>
  <si>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</si>
  <si>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</si>
  <si>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</si>
  <si>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</si>
  <si>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</si>
  <si>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</si>
  <si>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</si>
  <si>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</si>
  <si>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</si>
  <si>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</si>
  <si>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</si>
  <si>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</si>
  <si>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</si>
  <si>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</si>
  <si>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</si>
  <si>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</si>
  <si>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</si>
  <si>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</si>
  <si>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</si>
  <si>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</si>
  <si>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</si>
  <si>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</si>
  <si>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</si>
  <si>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</si>
  <si>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</si>
  <si>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</si>
  <si>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</si>
  <si>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</si>
  <si>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</si>
  <si>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</si>
  <si>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</si>
  <si>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</si>
  <si>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</si>
  <si>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</si>
  <si>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</si>
  <si>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</si>
  <si>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</si>
  <si>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</si>
  <si>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</si>
  <si>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</si>
  <si>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</si>
  <si>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</si>
  <si>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</si>
  <si>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</si>
  <si>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</si>
  <si>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</si>
  <si>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</si>
  <si>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</si>
  <si>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</si>
  <si>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</si>
  <si>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</si>
  <si>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</si>
  <si>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</si>
  <si>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</si>
  <si>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</si>
  <si>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</si>
  <si>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</si>
  <si>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</si>
  <si>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</si>
  <si>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</si>
  <si>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</si>
  <si>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</si>
  <si>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</si>
  <si>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</si>
  <si>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</si>
  <si>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</si>
  <si>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</si>
  <si>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</si>
  <si>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</si>
  <si>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</si>
  <si>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</si>
  <si>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</si>
  <si>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</si>
  <si>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</si>
  <si>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</si>
  <si>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</si>
  <si>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</si>
  <si>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</si>
  <si>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</si>
  <si>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</si>
  <si>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</si>
  <si>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</si>
  <si>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</si>
  <si>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</si>
  <si>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</si>
  <si>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</si>
  <si>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</si>
  <si>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</si>
  <si>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</si>
  <si>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</si>
  <si>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</si>
  <si>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</si>
  <si>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</si>
  <si>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</si>
  <si>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</si>
  <si>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</si>
  <si>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</si>
  <si>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</si>
  <si>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</si>
  <si>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</si>
  <si>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</si>
  <si>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</si>
  <si>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</si>
  <si>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</si>
  <si>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</si>
  <si>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</si>
  <si>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</si>
  <si>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</si>
  <si>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</si>
  <si>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</si>
  <si>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</si>
  <si>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</si>
  <si>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</si>
  <si>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</si>
  <si>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</si>
  <si>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</si>
  <si>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</si>
  <si>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</si>
  <si>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</si>
  <si>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</si>
  <si>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</si>
  <si>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</si>
  <si>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</si>
  <si>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</si>
  <si>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</si>
  <si>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</si>
  <si>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</si>
  <si>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</si>
  <si>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</si>
  <si>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</si>
  <si>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</si>
  <si>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</si>
  <si>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</si>
  <si>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</si>
  <si>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</si>
  <si>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</si>
  <si>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</si>
  <si>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</si>
  <si>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</si>
  <si>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</si>
  <si>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</si>
  <si>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</si>
  <si>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</si>
  <si>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</si>
  <si>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</si>
  <si>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</si>
  <si>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</si>
  <si>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</si>
  <si>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</si>
  <si>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</si>
  <si>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</si>
  <si>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</si>
  <si>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</si>
  <si>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</si>
  <si>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</si>
  <si>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</si>
  <si>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</si>
  <si>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</si>
  <si>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</si>
  <si>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</si>
  <si>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</si>
  <si>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</si>
  <si>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</si>
  <si>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</si>
  <si>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</si>
  <si>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</si>
  <si>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</si>
  <si>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</si>
  <si>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</si>
  <si>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</si>
  <si>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</si>
  <si>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</si>
  <si>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</si>
  <si>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</si>
  <si>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</si>
  <si>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</si>
  <si>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</si>
  <si>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</si>
  <si>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</si>
  <si>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</si>
  <si>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</si>
  <si>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</si>
  <si>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</si>
  <si>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</si>
  <si>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</si>
  <si>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</si>
  <si>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</si>
  <si>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</si>
  <si>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</si>
  <si>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</si>
  <si>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</si>
  <si>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</si>
  <si>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</si>
  <si>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</si>
  <si>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</si>
  <si>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</si>
  <si>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</si>
  <si>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</si>
  <si>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</si>
  <si>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</si>
  <si>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</si>
  <si>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</si>
  <si>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</si>
  <si>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</si>
  <si>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</si>
  <si>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</si>
  <si>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</si>
  <si>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</si>
  <si>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</si>
  <si>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</si>
  <si>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</si>
  <si>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</si>
  <si>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</si>
  <si>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</si>
  <si>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</si>
  <si>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</si>
  <si>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</si>
  <si>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</si>
  <si>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</si>
  <si>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</si>
  <si>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</si>
  <si>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</si>
  <si>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</si>
  <si>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</si>
  <si>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</si>
  <si>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</si>
  <si>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</si>
  <si>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</si>
  <si>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</si>
  <si>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</si>
  <si>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</si>
  <si>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</si>
  <si>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</si>
  <si>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</si>
  <si>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</si>
  <si>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</si>
  <si>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</si>
  <si>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</si>
  <si>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</si>
  <si>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</si>
  <si>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</si>
  <si>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</si>
  <si>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</si>
  <si>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</si>
  <si>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</si>
  <si>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</si>
  <si>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</si>
  <si>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</si>
  <si>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</si>
  <si>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</si>
  <si>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</si>
  <si>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</si>
  <si>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</si>
  <si>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</si>
  <si>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</si>
  <si>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</si>
  <si>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</si>
  <si>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</si>
  <si>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</si>
  <si>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</si>
  <si>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</si>
  <si>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</si>
  <si>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</si>
  <si>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</si>
  <si>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</si>
  <si>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</si>
  <si>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</si>
  <si>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</si>
  <si>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</si>
  <si>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</si>
  <si>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</si>
  <si>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</si>
  <si>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</si>
  <si>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</si>
  <si>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</si>
  <si>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</si>
  <si>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</si>
  <si>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</si>
  <si>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</si>
  <si>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</si>
  <si>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</si>
  <si>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</si>
  <si>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</si>
  <si>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</si>
  <si>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</si>
  <si>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</si>
  <si>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</si>
  <si>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</si>
  <si>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</si>
  <si>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</si>
  <si>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</si>
  <si>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</si>
  <si>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</si>
  <si>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</si>
  <si>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</si>
  <si>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</si>
  <si>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</si>
  <si>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</si>
  <si>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</si>
  <si>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</si>
  <si>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</si>
  <si>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</si>
  <si>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</si>
  <si>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</si>
  <si>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</si>
  <si>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</si>
  <si>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</si>
  <si>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</si>
  <si>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</si>
  <si>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</si>
  <si>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</si>
  <si>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</si>
  <si>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</si>
  <si>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</si>
  <si>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</si>
  <si>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</si>
  <si>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</si>
  <si>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</si>
  <si>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</si>
  <si>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</si>
  <si>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</si>
  <si>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</si>
  <si>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</si>
  <si>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</si>
  <si>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</si>
  <si>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</si>
  <si>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</si>
  <si>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</si>
  <si>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</si>
  <si>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</si>
  <si>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</si>
  <si>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</si>
  <si>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</si>
  <si>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</si>
  <si>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</si>
  <si>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</si>
  <si>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</si>
  <si>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</si>
  <si>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</si>
  <si>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</si>
  <si>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</si>
  <si>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</si>
  <si>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</si>
  <si>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</si>
  <si>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</si>
  <si>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</si>
  <si>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</si>
  <si>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</si>
  <si>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</si>
  <si>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</si>
  <si>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</si>
  <si>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</si>
  <si>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</si>
  <si>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</si>
  <si>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</si>
  <si>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</si>
  <si>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</si>
  <si>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</si>
  <si>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</si>
  <si>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</si>
  <si>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</si>
  <si>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</si>
  <si>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</si>
  <si>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</si>
  <si>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</si>
  <si>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</si>
  <si>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</si>
  <si>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</si>
  <si>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</si>
  <si>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</si>
  <si>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</si>
  <si>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</si>
  <si>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</si>
  <si>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</si>
  <si>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</si>
  <si>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</si>
  <si>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</si>
  <si>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</si>
  <si>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</si>
  <si>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</si>
  <si>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</si>
  <si>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</si>
  <si>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</si>
  <si>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</si>
  <si>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</si>
  <si>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</si>
  <si>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</si>
  <si>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</si>
  <si>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</si>
  <si>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</si>
  <si>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</si>
  <si>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</si>
  <si>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</si>
  <si>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</si>
  <si>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</si>
  <si>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</si>
  <si>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</si>
  <si>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</si>
  <si>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</si>
  <si>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</si>
  <si>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</si>
  <si>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</si>
  <si>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</si>
  <si>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</si>
  <si>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</si>
  <si>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</si>
  <si>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</si>
  <si>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</si>
  <si>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</si>
  <si>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</si>
  <si>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</si>
  <si>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</si>
  <si>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</si>
  <si>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</si>
  <si>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</si>
  <si>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</si>
  <si>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</si>
  <si>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</si>
  <si>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</si>
  <si>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</si>
  <si>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</si>
  <si>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</si>
  <si>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</si>
  <si>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</si>
  <si>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</si>
  <si>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</si>
  <si>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</si>
  <si>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</si>
  <si>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</si>
  <si>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</si>
  <si>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</si>
  <si>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</si>
  <si>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</si>
  <si>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</si>
  <si>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</si>
  <si>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</si>
  <si>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</si>
  <si>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</si>
  <si>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</si>
  <si>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</si>
  <si>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</si>
  <si>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</si>
  <si>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</si>
  <si>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</si>
  <si>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</si>
  <si>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</si>
  <si>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</si>
  <si>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</si>
  <si>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</si>
  <si>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</si>
  <si>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</si>
  <si>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</si>
  <si>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</si>
  <si>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</si>
  <si>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</si>
  <si>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</si>
  <si>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</si>
  <si>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</si>
  <si>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</si>
  <si>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</si>
  <si>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</si>
  <si>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</si>
  <si>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</si>
  <si>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</si>
  <si>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</si>
  <si>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</si>
  <si>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</si>
  <si>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</si>
  <si>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</si>
  <si>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</si>
  <si>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</si>
  <si>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</si>
  <si>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</si>
  <si>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</si>
  <si>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</si>
  <si>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</si>
  <si>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</si>
  <si>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</si>
  <si>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</si>
  <si>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</si>
  <si>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</si>
  <si>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</si>
  <si>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</si>
  <si>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</si>
  <si>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</si>
  <si>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</si>
  <si>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</si>
  <si>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</si>
  <si>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</si>
  <si>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</si>
  <si>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</si>
  <si>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</si>
  <si>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</si>
  <si>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</si>
  <si>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</si>
  <si>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</si>
  <si>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</si>
  <si>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</si>
  <si>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</si>
  <si>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</si>
  <si>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</si>
  <si>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</si>
  <si>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</si>
  <si>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</si>
  <si>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</si>
  <si>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</si>
  <si>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</si>
  <si>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</si>
  <si>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</si>
  <si>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</si>
  <si>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</si>
  <si>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</si>
  <si>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</si>
  <si>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</si>
  <si>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</si>
  <si>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</si>
  <si>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</si>
  <si>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</si>
  <si>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</si>
  <si>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</si>
  <si>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</si>
  <si>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</si>
  <si>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</si>
  <si>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</si>
  <si>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</si>
  <si>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</si>
  <si>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</si>
  <si>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</si>
  <si>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</si>
  <si>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</si>
  <si>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</si>
  <si>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</si>
  <si>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</si>
  <si>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</si>
  <si>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</si>
  <si>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</si>
  <si>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</si>
  <si>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</si>
  <si>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</si>
  <si>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</si>
  <si>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</si>
  <si>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</si>
  <si>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</si>
  <si>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</si>
  <si>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</si>
  <si>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</si>
  <si>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</si>
  <si>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</si>
  <si>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</si>
  <si>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</si>
  <si>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</si>
  <si>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</si>
  <si>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</si>
  <si>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</si>
  <si>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</si>
  <si>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</si>
  <si>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</si>
  <si>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</si>
  <si>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</si>
  <si>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</si>
  <si>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</si>
  <si>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</si>
  <si>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</si>
  <si>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</si>
  <si>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</si>
  <si>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</si>
  <si>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</si>
  <si>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</si>
  <si>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</si>
  <si>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</si>
  <si>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</si>
  <si>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</si>
  <si>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</si>
  <si>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</si>
  <si>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</si>
  <si>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</si>
  <si>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</si>
  <si>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</si>
  <si>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</si>
  <si>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</si>
  <si>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</si>
  <si>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</si>
  <si>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</si>
  <si>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</si>
  <si>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</si>
  <si>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</si>
  <si>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</si>
  <si>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</si>
  <si>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</si>
  <si>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</si>
  <si>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</si>
  <si>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</si>
  <si>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</si>
  <si>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</si>
  <si>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</si>
  <si>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</si>
  <si>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</si>
  <si>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</si>
  <si>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</si>
  <si>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</si>
  <si>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</si>
  <si>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</si>
  <si>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</si>
  <si>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</si>
  <si>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</si>
  <si>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</si>
  <si>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</si>
  <si>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</si>
  <si>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</si>
  <si>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</si>
  <si>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</si>
  <si>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</si>
  <si>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</si>
  <si>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</si>
  <si>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</si>
  <si>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</si>
  <si>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</si>
  <si>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</si>
  <si>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</si>
  <si>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</si>
  <si>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</si>
  <si>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</si>
  <si>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</si>
  <si>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</si>
  <si>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</si>
  <si>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</si>
  <si>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</si>
  <si>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</si>
  <si>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</si>
  <si>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</si>
  <si>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</si>
  <si>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</si>
  <si>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</si>
  <si>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</si>
  <si>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</si>
  <si>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</si>
  <si>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</si>
  <si>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</si>
  <si>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</si>
  <si>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</si>
  <si>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</si>
  <si>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</si>
  <si>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</si>
  <si>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</si>
  <si>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</si>
  <si>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</si>
  <si>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</si>
  <si>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</si>
  <si>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</si>
  <si>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</si>
  <si>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</si>
  <si>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</si>
  <si>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</si>
  <si>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</si>
  <si>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</si>
  <si>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</si>
  <si>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</si>
  <si>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</si>
  <si>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</si>
  <si>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</si>
  <si>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</si>
  <si>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</si>
  <si>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</si>
  <si>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</si>
  <si>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</si>
  <si>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</si>
  <si>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</si>
  <si>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</si>
  <si>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</si>
  <si>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</si>
  <si>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</si>
  <si>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</si>
  <si>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</si>
  <si>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</si>
  <si>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</si>
  <si>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</si>
  <si>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</si>
  <si>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</si>
  <si>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</si>
  <si>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</si>
  <si>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</si>
  <si>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</si>
  <si>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</si>
  <si>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</si>
  <si>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</si>
  <si>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</si>
  <si>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</si>
  <si>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</si>
  <si>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</si>
  <si>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</si>
  <si>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</si>
  <si>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</si>
  <si>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</si>
  <si>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</si>
  <si>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</si>
  <si>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</si>
  <si>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</si>
  <si>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</si>
  <si>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</si>
  <si>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</si>
  <si>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</si>
  <si>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</si>
  <si>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</si>
  <si>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</si>
  <si>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</si>
  <si>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</si>
  <si>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</si>
  <si>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</si>
  <si>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</si>
  <si>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</si>
  <si>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</si>
  <si>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</si>
  <si>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</si>
  <si>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</si>
  <si>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</si>
  <si>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</si>
  <si>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</si>
  <si>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</si>
  <si>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</si>
  <si>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</si>
  <si>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</si>
  <si>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</si>
  <si>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</si>
  <si>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</si>
  <si>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</si>
  <si>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</si>
  <si>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</si>
  <si>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</si>
  <si>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</si>
  <si>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</si>
  <si>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</si>
  <si>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</si>
  <si>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</si>
  <si>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</si>
  <si>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</si>
  <si>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</si>
  <si>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</si>
  <si>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</si>
  <si>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</si>
  <si>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</si>
  <si>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</si>
  <si>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</si>
  <si>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</si>
  <si>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</si>
  <si>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</si>
  <si>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</si>
  <si>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</si>
  <si>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</si>
  <si>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</si>
  <si>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</si>
  <si>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</si>
  <si>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</si>
  <si>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</si>
  <si>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</si>
  <si>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</si>
  <si>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</si>
  <si>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</si>
  <si>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</si>
  <si>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</si>
  <si>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</si>
  <si>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</si>
  <si>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</si>
  <si>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</si>
  <si>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</si>
  <si>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</si>
  <si>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</si>
  <si>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</si>
  <si>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</si>
  <si>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</si>
  <si>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</si>
  <si>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</si>
  <si>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</si>
  <si>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</si>
  <si>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</si>
  <si>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</si>
  <si>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</si>
  <si>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</si>
  <si>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</si>
  <si>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</si>
  <si>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</si>
  <si>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</si>
  <si>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</si>
  <si>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</si>
  <si>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</si>
  <si>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</si>
  <si>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</si>
  <si>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</si>
  <si>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</si>
  <si>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</si>
  <si>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</si>
  <si>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</si>
  <si>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</si>
  <si>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</si>
  <si>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</si>
  <si>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</si>
  <si>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</si>
  <si>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</si>
  <si>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</si>
  <si>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</si>
  <si>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</si>
  <si>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</si>
  <si>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</si>
  <si>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</si>
  <si>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</si>
  <si>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</si>
  <si>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</si>
  <si>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</si>
  <si>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</si>
  <si>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</si>
  <si>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</si>
  <si>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</si>
  <si>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</si>
  <si>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</si>
  <si>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</si>
  <si>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</si>
  <si>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</si>
  <si>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</si>
  <si>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</si>
  <si>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</si>
  <si>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</si>
  <si>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</si>
  <si>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</si>
  <si>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</si>
  <si>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</si>
  <si>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</si>
  <si>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</si>
  <si>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</si>
  <si>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</si>
  <si>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</si>
  <si>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</si>
  <si>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</si>
  <si>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</si>
  <si>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</si>
  <si>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</si>
  <si>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</si>
  <si>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</si>
  <si>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</si>
  <si>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</si>
  <si>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</si>
  <si>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</si>
  <si>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</si>
  <si>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</si>
  <si>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</si>
  <si>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</si>
  <si>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</si>
  <si>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</si>
  <si>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</si>
  <si>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</si>
  <si>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</si>
  <si>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</si>
  <si>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</si>
  <si>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</si>
  <si>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</si>
  <si>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</si>
  <si>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</si>
  <si>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</si>
  <si>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</si>
  <si>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</si>
  <si>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</si>
  <si>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</si>
  <si>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</si>
  <si>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</si>
  <si>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</si>
  <si>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</si>
  <si>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</si>
  <si>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</si>
  <si>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</si>
  <si>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</si>
  <si>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</si>
  <si>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</si>
  <si>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</si>
  <si>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</si>
  <si>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</si>
  <si>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</si>
  <si>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</si>
  <si>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</si>
  <si>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</si>
  <si>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</si>
  <si>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</si>
  <si>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</si>
  <si>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</si>
  <si>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</si>
  <si>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</si>
  <si>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</si>
  <si>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</si>
  <si>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</si>
  <si>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</si>
  <si>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</si>
  <si>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</si>
  <si>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</si>
  <si>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</si>
  <si>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</si>
  <si>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</si>
  <si>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</si>
  <si>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</si>
  <si>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</si>
  <si>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</si>
  <si>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</si>
  <si>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</si>
  <si>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</si>
  <si>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</si>
  <si>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</si>
  <si>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</si>
  <si>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</si>
  <si>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</si>
  <si>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</si>
  <si>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</si>
  <si>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</si>
  <si>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</si>
  <si>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</si>
  <si>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</si>
  <si>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</si>
  <si>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</si>
  <si>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</si>
  <si>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</si>
  <si>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</si>
  <si>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</si>
  <si>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</si>
  <si>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</si>
  <si>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</si>
  <si>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</si>
  <si>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</si>
  <si>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</si>
  <si>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</si>
  <si>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</si>
  <si>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</si>
  <si>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</si>
  <si>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</si>
  <si>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</si>
  <si>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</si>
  <si>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</si>
  <si>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</si>
  <si>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</si>
  <si>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</si>
  <si>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</si>
  <si>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</si>
  <si>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</si>
  <si>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</si>
  <si>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</si>
  <si>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</si>
  <si>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</si>
  <si>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</si>
  <si>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</si>
  <si>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</si>
  <si>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</si>
  <si>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</si>
  <si>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</si>
  <si>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</si>
  <si>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</si>
  <si>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</si>
  <si>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</si>
  <si>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</si>
  <si>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</si>
  <si>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</si>
  <si>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</si>
  <si>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</si>
  <si>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</si>
  <si>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</si>
  <si>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</si>
  <si>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</si>
  <si>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</si>
  <si>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</si>
  <si>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</si>
  <si>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</si>
  <si>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</si>
  <si>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</si>
  <si>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</si>
  <si>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</si>
  <si>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</si>
  <si>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</si>
  <si>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</si>
  <si>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</si>
  <si>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</si>
  <si>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</si>
  <si>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</si>
  <si>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</si>
  <si>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</si>
  <si>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</si>
  <si>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</si>
  <si>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</si>
  <si>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</si>
  <si>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</si>
  <si>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</si>
  <si>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</si>
  <si>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</si>
  <si>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</si>
  <si>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</si>
  <si>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</si>
  <si>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</si>
  <si>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</si>
  <si>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</si>
  <si>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</si>
  <si>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</si>
  <si>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</si>
  <si>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</si>
  <si>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</si>
  <si>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</si>
  <si>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</si>
  <si>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</si>
  <si>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</si>
  <si>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</si>
  <si>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</si>
  <si>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</si>
  <si>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</si>
  <si>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</si>
  <si>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</si>
  <si>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</si>
  <si>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</si>
  <si>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</si>
  <si>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</si>
  <si>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</si>
  <si>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</si>
  <si>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</si>
  <si>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</si>
  <si>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</si>
  <si>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</si>
  <si>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</si>
  <si>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</si>
  <si>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</si>
  <si>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</si>
  <si>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</si>
  <si>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</si>
  <si>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</si>
  <si>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</si>
  <si>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</si>
  <si>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</si>
  <si>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</si>
  <si>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</si>
  <si>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</si>
  <si>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</si>
  <si>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</si>
  <si>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</si>
  <si>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</si>
  <si>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</si>
  <si>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</si>
  <si>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</si>
  <si>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</si>
  <si>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</si>
  <si>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</si>
  <si>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</si>
  <si>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</si>
  <si>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</si>
  <si>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</si>
  <si>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</si>
  <si>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</si>
  <si>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</si>
  <si>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</si>
  <si>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</si>
  <si>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</si>
  <si>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</si>
  <si>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</si>
  <si>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</si>
  <si>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</si>
  <si>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</si>
  <si>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</si>
  <si>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</si>
  <si>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</si>
  <si>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</si>
  <si>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</si>
  <si>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</si>
  <si>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</si>
  <si>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</si>
  <si>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</si>
  <si>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</si>
  <si>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</si>
  <si>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</si>
  <si>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</si>
  <si>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</si>
  <si>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</si>
  <si>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</si>
  <si>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</si>
  <si>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</si>
  <si>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</si>
  <si>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</si>
  <si>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</si>
  <si>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</si>
  <si>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</si>
  <si>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</si>
  <si>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</si>
  <si>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</si>
  <si>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</si>
  <si>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</si>
  <si>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</si>
  <si>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</si>
  <si>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</si>
  <si>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</si>
  <si>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</si>
  <si>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</si>
  <si>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</si>
  <si>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</si>
  <si>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</si>
  <si>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</si>
  <si>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</si>
  <si>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</si>
  <si>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</si>
  <si>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</si>
  <si>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</si>
  <si>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</si>
  <si>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</si>
  <si>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</si>
  <si>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</si>
  <si>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</si>
  <si>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</si>
  <si>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</si>
  <si>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</si>
  <si>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</si>
  <si>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</si>
  <si>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</si>
  <si>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</si>
  <si>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</si>
  <si>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</si>
  <si>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</si>
  <si>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</si>
  <si>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</si>
  <si>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</si>
  <si>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</si>
  <si>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</si>
  <si>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</si>
  <si>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</si>
  <si>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</si>
  <si>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</si>
  <si>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</si>
  <si>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</si>
  <si>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</si>
  <si>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</si>
  <si>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</si>
  <si>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</si>
  <si>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</si>
  <si>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</si>
  <si>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</si>
  <si>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</si>
  <si>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</si>
  <si>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</si>
  <si>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</si>
  <si>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</si>
  <si>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</si>
  <si>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</si>
  <si>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</si>
  <si>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</si>
  <si>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</si>
  <si>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</si>
  <si>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</si>
  <si>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</si>
  <si>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</si>
  <si>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</si>
  <si>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</si>
  <si>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</si>
  <si>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</si>
  <si>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</si>
  <si>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</si>
  <si>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</si>
  <si>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</si>
  <si>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</si>
  <si>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</si>
  <si>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</si>
  <si>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</si>
  <si>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</si>
  <si>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</si>
  <si>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</si>
  <si>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</si>
  <si>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</si>
  <si>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</si>
  <si>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</si>
  <si>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</si>
  <si>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</si>
  <si>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</si>
  <si>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</si>
  <si>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</si>
  <si>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</si>
  <si>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</si>
  <si>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</si>
  <si>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</si>
  <si>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</si>
  <si>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</si>
  <si>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</si>
  <si>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</si>
  <si>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</si>
  <si>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</si>
  <si>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</si>
  <si>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</si>
  <si>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</si>
  <si>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</si>
  <si>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</si>
  <si>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</si>
  <si>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</si>
  <si>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</si>
  <si>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</si>
  <si>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</si>
  <si>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</si>
  <si>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</si>
  <si>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</si>
  <si>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</si>
  <si>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</si>
  <si>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</si>
  <si>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</si>
  <si>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</si>
  <si>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</si>
  <si>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</si>
  <si>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</si>
  <si>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</si>
  <si>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</si>
  <si>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</si>
  <si>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</si>
  <si>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</si>
  <si>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</si>
  <si>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</si>
  <si>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</si>
  <si>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</si>
  <si>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</si>
  <si>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</si>
  <si>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</si>
  <si>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</si>
  <si>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</si>
  <si>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</si>
  <si>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</si>
  <si>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</si>
  <si>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</si>
  <si>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</si>
  <si>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</si>
  <si>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</si>
  <si>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</si>
  <si>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</si>
  <si>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</si>
  <si>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</si>
  <si>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</si>
  <si>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</si>
  <si>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</si>
  <si>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</si>
  <si>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</si>
  <si>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</si>
  <si>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</si>
  <si>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</si>
  <si>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</si>
  <si>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</si>
  <si>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</si>
  <si>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</si>
  <si>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</si>
  <si>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</si>
  <si>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</si>
  <si>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</si>
  <si>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</si>
  <si>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</si>
  <si>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</si>
  <si>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</si>
  <si>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</si>
  <si>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</si>
  <si>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</si>
  <si>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</si>
  <si>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</si>
  <si>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</si>
  <si>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</si>
  <si>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</si>
  <si>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</si>
  <si>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</si>
  <si>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</si>
  <si>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</si>
  <si>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</si>
  <si>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</si>
  <si>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</si>
  <si>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</si>
  <si>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</si>
  <si>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</si>
  <si>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</si>
  <si>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</si>
  <si>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</si>
  <si>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</si>
  <si>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</si>
  <si>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</si>
  <si>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</si>
  <si>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</si>
  <si>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</si>
  <si>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</si>
  <si>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</si>
  <si>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</si>
  <si>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</si>
  <si>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</si>
  <si>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</si>
  <si>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</si>
  <si>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</si>
  <si>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</si>
  <si>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</si>
  <si>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</si>
  <si>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</si>
  <si>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</si>
  <si>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</si>
  <si>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</si>
  <si>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</si>
  <si>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</si>
  <si>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</si>
  <si>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</si>
  <si>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</si>
  <si>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</si>
  <si>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</si>
  <si>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</si>
  <si>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</si>
  <si>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</si>
  <si>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</si>
  <si>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</si>
  <si>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</si>
  <si>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</si>
  <si>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</si>
  <si>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</si>
  <si>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</si>
  <si>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</si>
  <si>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</si>
  <si>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</si>
  <si>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</si>
  <si>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</si>
  <si>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</si>
  <si>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</si>
  <si>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</si>
  <si>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</si>
  <si>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</si>
  <si>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</si>
  <si>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</si>
  <si>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</si>
  <si>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</si>
  <si>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</si>
  <si>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</si>
  <si>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</si>
  <si>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</si>
  <si>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</si>
  <si>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</si>
  <si>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</si>
  <si>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</si>
  <si>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</si>
  <si>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</si>
  <si>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</si>
  <si>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</si>
  <si>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</si>
  <si>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</si>
  <si>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</si>
  <si>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</si>
  <si>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</si>
  <si>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</si>
  <si>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</si>
  <si>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</si>
  <si>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</si>
  <si>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</si>
  <si>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</si>
  <si>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</si>
  <si>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</si>
  <si>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</si>
  <si>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</si>
  <si>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</si>
  <si>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</si>
  <si>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</si>
  <si>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</si>
  <si>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</si>
  <si>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</si>
  <si>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</si>
  <si>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</si>
  <si>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</si>
  <si>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</si>
  <si>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</si>
  <si>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</si>
  <si>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</si>
  <si>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</si>
  <si>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</si>
  <si>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</si>
  <si>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</si>
  <si>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</si>
  <si>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</si>
  <si>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</si>
  <si>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</si>
  <si>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</si>
  <si>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</si>
  <si>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</si>
  <si>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</si>
  <si>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</si>
  <si>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</si>
  <si>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</si>
  <si>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</si>
  <si>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</si>
  <si>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</si>
  <si>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</si>
  <si>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</si>
  <si>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</si>
  <si>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</si>
  <si>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</si>
  <si>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</si>
  <si>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</si>
  <si>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</si>
  <si>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</si>
  <si>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</si>
  <si>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</si>
  <si>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</si>
  <si>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</si>
  <si>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</si>
  <si>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</si>
  <si>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</si>
  <si>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</si>
  <si>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</si>
  <si>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</si>
  <si>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</si>
  <si>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</si>
  <si>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</si>
  <si>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</si>
  <si>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</si>
  <si>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</si>
  <si>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</si>
  <si>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</si>
  <si>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</si>
  <si>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</si>
  <si>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</si>
  <si>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</si>
  <si>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</si>
  <si>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</si>
  <si>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</si>
  <si>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</si>
  <si>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</si>
  <si>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</si>
  <si>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</si>
  <si>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</si>
  <si>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</si>
  <si>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</si>
  <si>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</si>
  <si>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</si>
  <si>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</si>
  <si>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</si>
  <si>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</si>
  <si>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</si>
  <si>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</si>
  <si>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</si>
  <si>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</si>
  <si>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</si>
  <si>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</si>
  <si>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</si>
  <si>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</si>
  <si>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</si>
  <si>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</si>
  <si>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</si>
  <si>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</si>
  <si>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</si>
  <si>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</si>
  <si>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</si>
  <si>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</si>
  <si>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</si>
  <si>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</si>
  <si>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</si>
  <si>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</si>
  <si>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</si>
  <si>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</si>
  <si>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</si>
  <si>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</si>
  <si>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</si>
  <si>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</si>
  <si>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</si>
  <si>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</si>
  <si>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</si>
  <si>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</si>
  <si>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</si>
  <si>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</si>
  <si>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</si>
  <si>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</si>
  <si>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</si>
  <si>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</si>
  <si>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</si>
  <si>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</si>
  <si>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</si>
  <si>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</si>
  <si>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</si>
  <si>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</si>
  <si>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</si>
  <si>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</si>
  <si>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</si>
  <si>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</si>
  <si>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</si>
  <si>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</si>
  <si>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</si>
  <si>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</si>
  <si>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</si>
  <si>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</si>
  <si>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</si>
  <si>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</si>
  <si>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</si>
  <si>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</si>
  <si>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</si>
  <si>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</si>
  <si>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</si>
  <si>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</si>
  <si>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</si>
  <si>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</si>
  <si>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</si>
  <si>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</si>
  <si>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</si>
  <si>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</si>
  <si>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</si>
  <si>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</si>
  <si>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</si>
  <si>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</si>
  <si>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</si>
  <si>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</si>
  <si>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</si>
  <si>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</si>
  <si>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</si>
  <si>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</si>
  <si>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</si>
  <si>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</si>
  <si>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</si>
  <si>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</si>
  <si>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</si>
  <si>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</si>
  <si>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</si>
  <si>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</si>
  <si>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</si>
  <si>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</si>
  <si>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</si>
  <si>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</si>
  <si>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</si>
  <si>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</si>
  <si>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</si>
  <si>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</si>
  <si>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</si>
  <si>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</si>
  <si>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</si>
  <si>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</si>
  <si>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</si>
  <si>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</si>
  <si>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</si>
  <si>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</si>
  <si>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</si>
  <si>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</si>
  <si>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</si>
  <si>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</si>
  <si>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</si>
  <si>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</si>
  <si>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</si>
  <si>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</si>
  <si>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</si>
  <si>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</si>
  <si>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</si>
  <si>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</si>
  <si>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</si>
  <si>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</si>
  <si>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</si>
  <si>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</si>
  <si>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</si>
  <si>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</si>
  <si>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</si>
  <si>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</si>
  <si>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</si>
  <si>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</si>
  <si>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</si>
  <si>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</si>
  <si>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</si>
  <si>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</si>
  <si>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</si>
  <si>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</si>
  <si>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</si>
  <si>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</si>
  <si>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</si>
  <si>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</si>
  <si>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</si>
  <si>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</si>
  <si>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</si>
  <si>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</si>
  <si>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</si>
  <si>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</si>
  <si>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</si>
  <si>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</si>
  <si>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</si>
  <si>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</si>
  <si>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</si>
  <si>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</si>
  <si>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</si>
  <si>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</si>
  <si>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</si>
  <si>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</si>
  <si>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</si>
  <si>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</si>
  <si>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</si>
  <si>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</si>
  <si>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</si>
  <si>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</si>
  <si>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</si>
  <si>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</si>
  <si>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</si>
  <si>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</si>
  <si>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</si>
  <si>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</si>
  <si>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</si>
  <si>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</si>
  <si>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</si>
  <si>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</si>
  <si>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</si>
  <si>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</si>
  <si>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</si>
  <si>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</si>
  <si>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</si>
  <si>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</si>
  <si>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</si>
  <si>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</si>
  <si>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</si>
  <si>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</si>
  <si>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</si>
  <si>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</si>
  <si>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</si>
  <si>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</si>
  <si>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</si>
  <si>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</si>
  <si>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</si>
  <si>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</si>
  <si>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</si>
  <si>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</si>
  <si>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</si>
  <si>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</si>
  <si>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</si>
  <si>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</si>
  <si>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</si>
  <si>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</si>
  <si>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</si>
  <si>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</si>
  <si>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</si>
  <si>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</si>
  <si>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</si>
  <si>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</si>
  <si>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</si>
  <si>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</si>
  <si>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</si>
  <si>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</si>
  <si>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</si>
  <si>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</si>
  <si>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</si>
  <si>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</si>
  <si>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</si>
  <si>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</si>
  <si>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</si>
  <si>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</si>
  <si>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</si>
  <si>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</si>
  <si>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</si>
  <si>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</si>
  <si>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</si>
  <si>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</si>
  <si>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</si>
  <si>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</si>
  <si>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</si>
  <si>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</si>
  <si>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</si>
  <si>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</si>
  <si>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</si>
  <si>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</si>
  <si>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</si>
  <si>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</si>
  <si>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</si>
  <si>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</si>
  <si>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</si>
  <si>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</si>
  <si>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</si>
  <si>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</si>
  <si>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</si>
  <si>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</si>
  <si>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</si>
  <si>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</si>
  <si>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</si>
  <si>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</si>
  <si>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</si>
  <si>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</si>
  <si>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</si>
  <si>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</si>
  <si>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</si>
  <si>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</si>
  <si>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</si>
  <si>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</si>
  <si>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</si>
  <si>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</si>
  <si>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</si>
  <si>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</si>
  <si>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</si>
  <si>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</si>
  <si>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</si>
  <si>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</si>
  <si>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</si>
  <si>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</si>
  <si>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</si>
  <si>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</si>
  <si>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</si>
  <si>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</si>
  <si>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</si>
  <si>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</si>
  <si>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</si>
  <si>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</si>
  <si>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</si>
  <si>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</si>
  <si>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</si>
  <si>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</si>
  <si>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</si>
  <si>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</si>
  <si>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</si>
  <si>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</si>
  <si>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</si>
  <si>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</si>
  <si>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</si>
  <si>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</si>
  <si>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</si>
  <si>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</si>
  <si>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</si>
  <si>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</si>
  <si>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</si>
  <si>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</si>
  <si>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</si>
  <si>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</si>
  <si>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</si>
  <si>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</si>
  <si>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</si>
  <si>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</si>
  <si>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</si>
  <si>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</si>
  <si>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</si>
  <si>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</si>
  <si>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</si>
  <si>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</si>
  <si>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</si>
  <si>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</si>
  <si>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</si>
  <si>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</si>
  <si>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</si>
  <si>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</si>
  <si>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</si>
  <si>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</si>
  <si>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</si>
  <si>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</si>
  <si>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</si>
  <si>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</si>
  <si>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</si>
  <si>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</si>
  <si>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</si>
  <si>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</si>
  <si>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</si>
  <si>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</si>
  <si>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</si>
  <si>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</si>
  <si>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</si>
  <si>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</si>
  <si>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</si>
  <si>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</si>
  <si>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</si>
  <si>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</si>
  <si>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</si>
  <si>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</si>
  <si>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</si>
  <si>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</si>
  <si>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</si>
  <si>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</si>
  <si>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</si>
  <si>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</si>
  <si>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</si>
  <si>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</si>
  <si>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</si>
  <si>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</si>
  <si>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</si>
  <si>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</si>
  <si>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</si>
  <si>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</si>
  <si>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</si>
  <si>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</si>
  <si>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</si>
  <si>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</si>
  <si>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</si>
  <si>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</si>
  <si>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</si>
  <si>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</si>
  <si>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</si>
  <si>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</si>
  <si>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</si>
  <si>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</si>
  <si>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</si>
  <si>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</si>
  <si>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</si>
  <si>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</si>
  <si>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</si>
  <si>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</si>
  <si>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</si>
  <si>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</si>
  <si>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</si>
  <si>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</si>
  <si>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</si>
  <si>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</si>
  <si>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</si>
  <si>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</si>
  <si>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</si>
  <si>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</si>
  <si>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</si>
  <si>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</si>
  <si>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</si>
  <si>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</si>
  <si>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</si>
  <si>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</si>
  <si>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</si>
  <si>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</si>
  <si>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</si>
  <si>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</si>
  <si>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</si>
  <si>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</si>
  <si>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</si>
  <si>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</si>
  <si>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</si>
  <si>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</si>
  <si>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</si>
  <si>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</si>
  <si>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</si>
  <si>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</si>
  <si>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</si>
  <si>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</si>
  <si>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</si>
  <si>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</si>
  <si>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</si>
  <si>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</si>
  <si>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</si>
  <si>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</si>
  <si>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</si>
  <si>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</si>
  <si>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</si>
  <si>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</si>
  <si>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</si>
  <si>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</si>
  <si>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</si>
  <si>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</si>
  <si>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</si>
  <si>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</si>
  <si>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</si>
  <si>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</si>
  <si>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</si>
  <si>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</si>
  <si>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</si>
  <si>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</si>
  <si>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</si>
  <si>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</si>
  <si>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</si>
  <si>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</si>
  <si>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</si>
  <si>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</si>
  <si>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</si>
  <si>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</si>
  <si>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</si>
  <si>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</si>
  <si>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</si>
  <si>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</si>
  <si>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</si>
  <si>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</si>
  <si>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</si>
  <si>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</si>
  <si>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</si>
  <si>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</si>
  <si>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</si>
  <si>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</si>
  <si>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</si>
  <si>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</si>
  <si>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</si>
  <si>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</si>
  <si>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</si>
  <si>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</si>
  <si>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</si>
  <si>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</si>
  <si>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</si>
  <si>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</si>
  <si>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</si>
  <si>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</si>
  <si>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</si>
  <si>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</si>
  <si>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</si>
  <si>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</si>
  <si>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</si>
  <si>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</si>
  <si>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</si>
  <si>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</si>
  <si>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</si>
  <si>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</si>
  <si>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</si>
  <si>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</si>
  <si>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</si>
  <si>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</si>
  <si>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</si>
  <si>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</si>
  <si>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</si>
  <si>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</si>
  <si>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</si>
  <si>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</si>
  <si>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</si>
  <si>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</si>
  <si>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</si>
  <si>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</si>
  <si>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</si>
  <si>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</si>
  <si>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</si>
  <si>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</si>
  <si>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</si>
  <si>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</si>
  <si>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</si>
  <si>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</si>
  <si>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</si>
  <si>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</si>
  <si>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</si>
  <si>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</si>
  <si>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</si>
  <si>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</si>
  <si>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</si>
  <si>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</si>
  <si>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</si>
  <si>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</si>
  <si>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</si>
  <si>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</si>
  <si>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</si>
  <si>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</si>
  <si>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</si>
  <si>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</si>
  <si>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</si>
  <si>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</si>
  <si>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</si>
  <si>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</si>
  <si>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</si>
  <si>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</si>
  <si>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</si>
  <si>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</si>
  <si>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</si>
  <si>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</si>
  <si>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</si>
  <si>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</si>
  <si>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</si>
  <si>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</si>
  <si>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</si>
  <si>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</si>
  <si>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</si>
  <si>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</si>
  <si>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</si>
  <si>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</si>
  <si>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</si>
  <si>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</si>
  <si>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</si>
  <si>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</si>
  <si>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</si>
  <si>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</si>
  <si>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</si>
  <si>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</si>
  <si>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</si>
  <si>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</si>
  <si>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</si>
  <si>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</si>
  <si>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</si>
  <si>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</si>
  <si>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</si>
  <si>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</si>
  <si>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</si>
  <si>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</si>
  <si>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</si>
  <si>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</si>
  <si>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</si>
  <si>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</si>
  <si>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</si>
  <si>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</si>
  <si>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</si>
  <si>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</si>
  <si>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</si>
  <si>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</si>
  <si>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</si>
  <si>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</si>
  <si>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</si>
  <si>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</si>
  <si>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</si>
  <si>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</si>
  <si>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</si>
  <si>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</si>
  <si>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</si>
  <si>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</si>
  <si>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</si>
  <si>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</si>
  <si>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</si>
  <si>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</si>
  <si>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</si>
  <si>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</si>
  <si>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</si>
  <si>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</si>
  <si>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</si>
  <si>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</si>
  <si>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</si>
  <si>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</si>
  <si>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</si>
  <si>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</si>
  <si>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</si>
  <si>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</si>
  <si>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</si>
  <si>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</si>
  <si>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</si>
  <si>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</si>
  <si>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</si>
  <si>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</si>
  <si>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</si>
  <si>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</si>
  <si>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</si>
  <si>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</si>
  <si>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</si>
  <si>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</si>
  <si>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</si>
  <si>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</si>
  <si>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</si>
  <si>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</si>
  <si>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</si>
  <si>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</si>
  <si>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</si>
  <si>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</si>
  <si>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</si>
  <si>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</si>
  <si>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</si>
  <si>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</si>
  <si>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</si>
  <si>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</si>
  <si>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</si>
  <si>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</si>
  <si>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</si>
  <si>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</si>
  <si>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</si>
  <si>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</si>
  <si>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</si>
  <si>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</si>
  <si>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</si>
  <si>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</si>
  <si>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</si>
  <si>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</si>
  <si>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</si>
  <si>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</si>
  <si>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</si>
  <si>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</si>
  <si>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</si>
  <si>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</si>
  <si>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</si>
  <si>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</si>
  <si>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</si>
  <si>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</si>
  <si>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</si>
  <si>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</si>
  <si>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</si>
  <si>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</si>
  <si>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</si>
  <si>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</si>
  <si>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</si>
  <si>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</si>
  <si>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</si>
  <si>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</si>
  <si>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</si>
  <si>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</si>
  <si>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</si>
  <si>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</si>
  <si>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</si>
  <si>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</si>
  <si>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</si>
  <si>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</si>
  <si>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</si>
  <si>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</si>
  <si>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</si>
  <si>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</si>
  <si>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</si>
  <si>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</si>
  <si>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</si>
  <si>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</si>
  <si>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</si>
  <si>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</si>
  <si>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</si>
  <si>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</si>
  <si>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</si>
  <si>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</si>
  <si>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</si>
  <si>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</si>
  <si>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</si>
  <si>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</si>
  <si>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</si>
  <si>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</si>
  <si>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</si>
  <si>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</si>
  <si>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</si>
  <si>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</si>
  <si>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</si>
  <si>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</si>
  <si>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</si>
  <si>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</si>
  <si>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</si>
  <si>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</si>
  <si>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</si>
  <si>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</si>
  <si>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</si>
  <si>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</si>
  <si>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</si>
  <si>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</si>
  <si>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</si>
  <si>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</si>
  <si>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</si>
  <si>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</si>
  <si>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</si>
  <si>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</si>
  <si>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</si>
  <si>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</si>
  <si>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</si>
  <si>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</si>
  <si>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</si>
  <si>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</si>
  <si>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</si>
  <si>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</si>
  <si>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</si>
  <si>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</si>
  <si>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</si>
  <si>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</si>
  <si>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</si>
  <si>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</si>
  <si>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</si>
  <si>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</si>
  <si>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</si>
  <si>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</si>
  <si>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</si>
  <si>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</si>
  <si>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</si>
  <si>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</si>
  <si>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</si>
  <si>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</si>
  <si>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</si>
  <si>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</si>
  <si>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</si>
  <si>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</si>
  <si>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</si>
  <si>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</si>
  <si>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</si>
  <si>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</si>
  <si>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</si>
  <si>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</si>
  <si>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</si>
  <si>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</si>
  <si>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</si>
  <si>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</si>
  <si>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</si>
  <si>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</si>
  <si>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</si>
  <si>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</si>
  <si>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</si>
  <si>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</si>
  <si>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</si>
  <si>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</si>
  <si>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</si>
  <si>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</si>
  <si>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</si>
  <si>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</si>
  <si>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</si>
  <si>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</si>
  <si>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</si>
  <si>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</si>
  <si>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</si>
  <si>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</si>
  <si>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</si>
  <si>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</si>
  <si>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</si>
  <si>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</si>
  <si>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</si>
  <si>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</si>
  <si>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</si>
  <si>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</si>
  <si>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</si>
  <si>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</si>
  <si>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</si>
  <si>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</si>
  <si>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</si>
  <si>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</si>
  <si>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</si>
  <si>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</si>
  <si>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</si>
  <si>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</si>
  <si>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</si>
  <si>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</si>
  <si>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</si>
  <si>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</si>
  <si>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</si>
  <si>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</si>
  <si>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</si>
  <si>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</si>
  <si>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</si>
  <si>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</si>
  <si>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</si>
  <si>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</si>
  <si>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</si>
  <si>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</si>
  <si>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</si>
  <si>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</si>
  <si>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</si>
  <si>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</si>
  <si>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</si>
  <si>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</si>
  <si>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</si>
  <si>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</si>
  <si>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</si>
  <si>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</si>
  <si>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</si>
  <si>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</si>
  <si>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</si>
  <si>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</si>
  <si>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</si>
  <si>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</si>
  <si>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</si>
  <si>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</si>
  <si>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</si>
  <si>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</si>
  <si>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</si>
  <si>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</si>
  <si>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</si>
  <si>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</si>
  <si>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</si>
  <si>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</si>
  <si>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</si>
  <si>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</si>
  <si>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</si>
  <si>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</si>
  <si>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</si>
  <si>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</si>
  <si>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</si>
  <si>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</si>
  <si>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</si>
  <si>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</si>
  <si>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</si>
  <si>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</si>
  <si>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</si>
  <si>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</si>
  <si>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</si>
  <si>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</si>
  <si>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</si>
  <si>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</si>
  <si>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</si>
  <si>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</si>
  <si>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</si>
  <si>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</si>
  <si>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</si>
  <si>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</si>
  <si>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</si>
  <si>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</si>
  <si>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</si>
  <si>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</si>
  <si>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</si>
  <si>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</si>
  <si>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</si>
  <si>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</si>
  <si>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</si>
  <si>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</si>
  <si>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</si>
  <si>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</si>
  <si>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</si>
  <si>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</si>
  <si>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</si>
  <si>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</si>
  <si>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</si>
  <si>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</si>
  <si>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</si>
  <si>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</si>
  <si>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</si>
  <si>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</si>
  <si>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</si>
  <si>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</si>
  <si>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</si>
  <si>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</si>
  <si>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</si>
  <si>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</si>
  <si>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</si>
  <si>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</si>
  <si>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</si>
  <si>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</si>
  <si>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</si>
  <si>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</si>
  <si>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</si>
  <si>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</si>
  <si>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</si>
  <si>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</si>
  <si>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</si>
  <si>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</si>
  <si>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</si>
  <si>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</si>
  <si>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</si>
  <si>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</si>
  <si>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</si>
  <si>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</si>
  <si>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</si>
  <si>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</si>
  <si>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</si>
  <si>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</si>
  <si>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</si>
  <si>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</si>
  <si>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</si>
  <si>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</si>
  <si>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</si>
  <si>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</si>
  <si>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</si>
  <si>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</si>
  <si>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</si>
  <si>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</si>
  <si>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</si>
  <si>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</si>
  <si>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</si>
  <si>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</si>
  <si>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</si>
  <si>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</si>
  <si>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</si>
  <si>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</si>
  <si>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</si>
  <si>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</si>
  <si>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</si>
  <si>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</si>
  <si>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</si>
  <si>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</si>
  <si>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</si>
  <si>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</si>
  <si>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</si>
  <si>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</si>
  <si>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</si>
  <si>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</si>
  <si>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</si>
  <si>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</si>
  <si>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</si>
  <si>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</si>
  <si>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</si>
  <si>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</si>
  <si>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</si>
  <si>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</si>
  <si>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</si>
  <si>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</si>
  <si>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</si>
  <si>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</si>
  <si>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</si>
  <si>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</si>
  <si>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</si>
  <si>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</si>
  <si>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</si>
  <si>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</si>
  <si>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</si>
  <si>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</si>
  <si>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</si>
  <si>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</si>
  <si>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</si>
  <si>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</si>
  <si>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</si>
  <si>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</si>
  <si>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</si>
  <si>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</si>
  <si>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</si>
  <si>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</si>
  <si>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</si>
  <si>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</si>
  <si>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</si>
  <si>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</si>
  <si>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</si>
  <si>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</si>
  <si>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</si>
  <si>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</si>
  <si>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</si>
  <si>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</si>
  <si>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</si>
  <si>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</si>
  <si>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</si>
  <si>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</si>
  <si>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</si>
  <si>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</si>
  <si>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</si>
  <si>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</si>
  <si>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</si>
  <si>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</si>
  <si>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</si>
  <si>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</si>
  <si>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</si>
  <si>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</si>
  <si>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</si>
  <si>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</si>
  <si>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</si>
  <si>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</si>
  <si>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</si>
  <si>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</si>
  <si>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</si>
  <si>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</si>
  <si>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</si>
  <si>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</si>
  <si>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</si>
  <si>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</si>
  <si>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</si>
  <si>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</si>
  <si>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</si>
  <si>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</si>
  <si>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</si>
  <si>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</si>
  <si>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</si>
  <si>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</si>
  <si>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</si>
  <si>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</si>
  <si>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</si>
  <si>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</si>
  <si>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</si>
  <si>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</si>
  <si>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</si>
  <si>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</si>
  <si>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</si>
  <si>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</si>
  <si>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</si>
  <si>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</si>
  <si>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</si>
  <si>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</si>
  <si>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</si>
  <si>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</si>
  <si>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</si>
  <si>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</si>
  <si>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</si>
  <si>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</si>
  <si>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</si>
  <si>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</si>
  <si>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</si>
  <si>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</si>
  <si>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</si>
  <si>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</si>
  <si>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</si>
  <si>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</si>
  <si>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</si>
  <si>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</si>
  <si>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</si>
  <si>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</si>
  <si>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</si>
  <si>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</si>
  <si>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</si>
  <si>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</si>
  <si>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</si>
  <si>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</si>
  <si>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</si>
  <si>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</si>
  <si>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</si>
  <si>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</si>
  <si>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</si>
  <si>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</si>
  <si>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</si>
  <si>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</si>
  <si>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</si>
  <si>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</si>
  <si>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</si>
  <si>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</si>
  <si>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</si>
  <si>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</si>
  <si>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</si>
  <si>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</si>
  <si>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</si>
  <si>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</si>
  <si>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</si>
  <si>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</si>
  <si>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</si>
  <si>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</si>
  <si>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</si>
  <si>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</si>
  <si>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</si>
  <si>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</si>
  <si>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</si>
  <si>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</si>
  <si>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</si>
  <si>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</si>
  <si>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</si>
  <si>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</si>
  <si>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</si>
  <si>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</si>
  <si>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</si>
  <si>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</si>
  <si>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</si>
  <si>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</si>
  <si>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</si>
  <si>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</si>
  <si>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</si>
  <si>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</si>
  <si>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</si>
  <si>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</si>
  <si>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</si>
  <si>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</si>
  <si>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</si>
  <si>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</si>
  <si>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</si>
  <si>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</si>
  <si>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</si>
  <si>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</si>
  <si>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</si>
  <si>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</si>
  <si>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</si>
  <si>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</si>
  <si>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</si>
  <si>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</si>
  <si>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</si>
  <si>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</si>
  <si>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</si>
  <si>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</si>
  <si>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</si>
  <si>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</si>
  <si>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</si>
  <si>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</si>
  <si>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</si>
  <si>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</si>
  <si>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</si>
  <si>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</si>
  <si>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</si>
  <si>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</si>
  <si>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</si>
  <si>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</si>
  <si>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</si>
  <si>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</si>
  <si>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</si>
  <si>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</si>
  <si>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</si>
  <si>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</si>
  <si>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</si>
  <si>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</si>
  <si>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</si>
  <si>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</si>
  <si>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</si>
  <si>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</si>
  <si>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</si>
  <si>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</si>
  <si>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</si>
  <si>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</si>
  <si>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</si>
  <si>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</si>
  <si>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</si>
  <si>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</si>
  <si>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</si>
  <si>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</si>
  <si>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</si>
  <si>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</si>
  <si>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</si>
  <si>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</si>
  <si>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</si>
  <si>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</si>
  <si>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</si>
  <si>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</si>
  <si>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</si>
  <si>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</si>
  <si>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</si>
  <si>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</si>
  <si>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</si>
  <si>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</si>
  <si>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</si>
  <si>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</si>
  <si>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</si>
  <si>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</si>
  <si>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</si>
  <si>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</si>
  <si>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</si>
  <si>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</si>
  <si>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</si>
  <si>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</si>
  <si>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</si>
  <si>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</si>
  <si>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</si>
  <si>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</si>
  <si>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</si>
  <si>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</si>
  <si>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</si>
  <si>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</si>
  <si>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</si>
  <si>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</si>
  <si>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</si>
  <si>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</si>
  <si>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</si>
  <si>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</si>
  <si>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</si>
  <si>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</si>
  <si>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</si>
  <si>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</si>
  <si>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</si>
  <si>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</si>
  <si>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</si>
  <si>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</si>
  <si>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</si>
  <si>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</si>
  <si>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</si>
  <si>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</si>
  <si>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</si>
  <si>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</si>
  <si>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</si>
  <si>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</si>
  <si>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</si>
  <si>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</si>
  <si>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</si>
  <si>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</si>
  <si>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</si>
  <si>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</si>
  <si>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</si>
  <si>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</si>
  <si>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</si>
  <si>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</si>
  <si>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</si>
  <si>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</si>
  <si>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</si>
  <si>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</si>
  <si>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</si>
  <si>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</si>
  <si>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</si>
  <si>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</si>
  <si>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</si>
  <si>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</si>
  <si>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</si>
  <si>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</si>
  <si>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</si>
  <si>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</si>
  <si>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</si>
  <si>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</si>
  <si>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</si>
  <si>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</si>
  <si>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</si>
  <si>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</si>
  <si>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</si>
  <si>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</si>
  <si>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</si>
  <si>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</si>
  <si>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</si>
  <si>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</si>
  <si>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</si>
  <si>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</si>
  <si>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</si>
  <si>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</si>
  <si>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</si>
  <si>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</si>
  <si>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</si>
  <si>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</si>
  <si>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</si>
  <si>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</si>
  <si>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</si>
  <si>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</si>
  <si>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</si>
  <si>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</si>
  <si>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</si>
  <si>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</si>
  <si>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</si>
  <si>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</si>
  <si>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</si>
  <si>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</si>
  <si>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</si>
  <si>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</si>
  <si>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</si>
  <si>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</si>
  <si>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</si>
  <si>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</si>
  <si>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</si>
  <si>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</si>
  <si>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</si>
  <si>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</si>
  <si>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</si>
  <si>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</si>
  <si>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</si>
  <si>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</si>
  <si>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</si>
  <si>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</si>
  <si>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</si>
  <si>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</si>
  <si>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</si>
  <si>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</si>
  <si>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</si>
  <si>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</si>
  <si>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</si>
  <si>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</si>
  <si>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</si>
  <si>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</si>
  <si>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</si>
  <si>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</si>
  <si>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</si>
  <si>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</si>
  <si>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</si>
  <si>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</si>
  <si>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</si>
  <si>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</si>
  <si>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</si>
  <si>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</si>
  <si>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</si>
  <si>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</si>
  <si>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</si>
  <si>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</si>
  <si>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</si>
  <si>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</si>
  <si>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</si>
  <si>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</si>
  <si>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</si>
  <si>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</si>
  <si>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</si>
  <si>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</si>
  <si>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</si>
  <si>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</si>
  <si>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</si>
  <si>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</si>
  <si>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</si>
  <si>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</si>
  <si>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</si>
  <si>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</si>
  <si>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</si>
  <si>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</si>
  <si>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</si>
  <si>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</si>
  <si>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</si>
  <si>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</si>
  <si>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</si>
  <si>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</si>
  <si>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</si>
  <si>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</si>
  <si>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</si>
  <si>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</si>
  <si>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</si>
  <si>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</si>
  <si>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</si>
  <si>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</si>
  <si>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</si>
  <si>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</si>
  <si>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</si>
  <si>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</si>
  <si>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</si>
  <si>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</si>
  <si>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</si>
  <si>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</si>
  <si>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</si>
  <si>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</si>
  <si>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</si>
  <si>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</si>
  <si>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</si>
  <si>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</si>
  <si>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</si>
  <si>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</si>
  <si>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</si>
  <si>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</si>
  <si>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</si>
  <si>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</si>
  <si>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</si>
  <si>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</si>
  <si>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</si>
  <si>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</si>
  <si>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</si>
  <si>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</si>
  <si>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</si>
  <si>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</si>
  <si>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</si>
  <si>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</si>
  <si>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</si>
  <si>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</si>
  <si>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</si>
  <si>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</si>
  <si>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</si>
  <si>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</si>
  <si>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</si>
  <si>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</si>
  <si>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</si>
  <si>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</si>
  <si>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</si>
  <si>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</si>
  <si>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</si>
  <si>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</si>
  <si>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</si>
  <si>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</si>
  <si>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</si>
  <si>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</si>
  <si>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</si>
  <si>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</si>
  <si>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</si>
  <si>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</si>
  <si>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</si>
  <si>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</si>
  <si>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</si>
  <si>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</si>
  <si>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</si>
  <si>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</si>
  <si>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</si>
  <si>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</si>
  <si>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</si>
  <si>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</si>
  <si>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</si>
  <si>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</si>
  <si>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</si>
  <si>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</si>
  <si>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</si>
  <si>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</si>
  <si>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</si>
  <si>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</si>
  <si>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</si>
  <si>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</si>
  <si>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</si>
  <si>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</si>
  <si>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</si>
  <si>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</si>
  <si>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</si>
  <si>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</si>
  <si>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</si>
  <si>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</si>
  <si>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</si>
  <si>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</si>
  <si>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</si>
  <si>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</si>
  <si>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</si>
  <si>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</si>
  <si>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</si>
  <si>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</si>
  <si>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</si>
  <si>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</si>
  <si>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</si>
  <si>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</si>
  <si>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</si>
  <si>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</si>
  <si>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</si>
  <si>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</si>
  <si>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</si>
  <si>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</si>
  <si>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</si>
  <si>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</si>
  <si>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</si>
  <si>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</si>
  <si>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</si>
  <si>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</si>
  <si>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</si>
  <si>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</si>
  <si>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</si>
  <si>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</si>
  <si>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</si>
  <si>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</si>
  <si>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</si>
  <si>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</si>
  <si>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</si>
  <si>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</si>
  <si>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</si>
  <si>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</si>
  <si>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</si>
  <si>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</si>
  <si>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</si>
  <si>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</si>
  <si>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</si>
  <si>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</si>
  <si>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</si>
  <si>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</si>
  <si>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</si>
  <si>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</si>
  <si>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</si>
  <si>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</si>
  <si>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</si>
  <si>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</si>
  <si>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</si>
  <si>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</si>
  <si>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</si>
  <si>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</si>
  <si>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</si>
  <si>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</si>
  <si>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</si>
  <si>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</si>
  <si>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</si>
  <si>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</si>
  <si>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</si>
  <si>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</si>
  <si>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</si>
  <si>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</si>
  <si>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</si>
  <si>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</si>
  <si>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</si>
  <si>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</si>
  <si>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</si>
  <si>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</si>
  <si>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</si>
  <si>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</si>
  <si>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</si>
  <si>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</si>
  <si>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</si>
  <si>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</si>
  <si>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</si>
  <si>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</si>
  <si>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</si>
  <si>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</si>
  <si>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</si>
  <si>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</si>
  <si>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</si>
  <si>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</si>
  <si>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</si>
  <si>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</si>
  <si>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</si>
  <si>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</si>
  <si>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</si>
  <si>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</si>
  <si>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</si>
  <si>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</si>
  <si>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</si>
  <si>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</si>
  <si>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</si>
  <si>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</si>
  <si>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</si>
  <si>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</si>
  <si>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</si>
  <si>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</si>
  <si>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</si>
  <si>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</si>
  <si>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</si>
  <si>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</si>
  <si>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</si>
  <si>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</si>
  <si>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</si>
  <si>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</si>
  <si>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</si>
  <si>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</si>
  <si>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</si>
  <si>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</si>
  <si>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</si>
  <si>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</si>
  <si>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</si>
  <si>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</si>
  <si>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</si>
  <si>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</si>
  <si>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</si>
  <si>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</si>
  <si>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</si>
  <si>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</si>
  <si>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</si>
  <si>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</si>
  <si>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</si>
  <si>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</si>
  <si>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</si>
  <si>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</si>
  <si>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</si>
  <si>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</si>
  <si>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</si>
  <si>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</si>
  <si>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</si>
  <si>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</si>
  <si>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</si>
  <si>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</si>
  <si>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</si>
  <si>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</si>
  <si>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</si>
  <si>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</si>
  <si>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</si>
  <si>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</si>
  <si>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</si>
  <si>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</si>
  <si>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</si>
  <si>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</si>
  <si>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</si>
  <si>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</si>
  <si>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</si>
  <si>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</si>
  <si>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</si>
  <si>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</si>
  <si>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</si>
  <si>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</si>
  <si>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</si>
  <si>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</si>
  <si>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</si>
  <si>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</si>
  <si>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</si>
  <si>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</si>
  <si>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</si>
  <si>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</si>
  <si>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</si>
  <si>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</si>
  <si>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</si>
  <si>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</si>
  <si>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</si>
  <si>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</si>
  <si>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</si>
  <si>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</si>
  <si>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</si>
  <si>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</si>
  <si>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</si>
  <si>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</si>
  <si>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</si>
  <si>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</si>
  <si>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</si>
  <si>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</si>
  <si>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</si>
  <si>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</si>
  <si>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</si>
  <si>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</si>
  <si>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</si>
  <si>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</si>
  <si>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</si>
  <si>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</si>
  <si>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</si>
  <si>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</si>
  <si>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</si>
  <si>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</si>
  <si>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</si>
  <si>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</si>
  <si>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</si>
  <si>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</si>
  <si>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</si>
  <si>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</si>
  <si>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</si>
  <si>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</si>
  <si>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</si>
  <si>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</si>
  <si>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</si>
  <si>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</si>
  <si>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</si>
  <si>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</si>
  <si>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</si>
  <si>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</si>
  <si>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</si>
  <si>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</si>
  <si>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</si>
  <si>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</si>
  <si>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</si>
  <si>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</si>
  <si>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</si>
  <si>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</si>
  <si>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</si>
  <si>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</si>
  <si>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</si>
  <si>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</si>
  <si>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</si>
  <si>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</si>
  <si>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</si>
  <si>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</si>
  <si>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</si>
  <si>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</si>
  <si>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</si>
  <si>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</si>
  <si>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</si>
  <si>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</si>
  <si>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</si>
  <si>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</si>
  <si>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</si>
  <si>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</si>
  <si>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</si>
  <si>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</si>
  <si>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</si>
  <si>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</si>
  <si>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</si>
  <si>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</si>
  <si>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</si>
  <si>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</si>
  <si>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</si>
  <si>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</si>
  <si>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</si>
  <si>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</si>
  <si>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</si>
  <si>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</si>
  <si>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</si>
  <si>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</si>
  <si>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</si>
  <si>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</si>
  <si>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</si>
  <si>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</si>
  <si>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</si>
  <si>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</si>
  <si>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</si>
  <si>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</si>
  <si>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</si>
  <si>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</si>
  <si>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</si>
  <si>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</si>
  <si>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</si>
  <si>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</si>
  <si>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</si>
  <si>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</si>
  <si>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</si>
  <si>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</si>
  <si>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</si>
  <si>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</si>
  <si>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</si>
  <si>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</si>
  <si>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</si>
  <si>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</si>
  <si>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</si>
  <si>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</si>
  <si>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</si>
  <si>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</si>
  <si>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</si>
  <si>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</si>
  <si>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</si>
  <si>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</si>
  <si>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</si>
  <si>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</si>
  <si>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</si>
  <si>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</si>
  <si>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</si>
  <si>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</si>
  <si>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</si>
  <si>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</si>
  <si>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</si>
  <si>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</si>
  <si>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</si>
  <si>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</si>
  <si>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</si>
  <si>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</si>
  <si>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</si>
  <si>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</si>
  <si>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</si>
  <si>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</si>
  <si>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</si>
  <si>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</si>
  <si>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</si>
  <si>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</si>
  <si>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</si>
  <si>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</si>
  <si>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</si>
  <si>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</si>
  <si>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</si>
  <si>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</si>
  <si>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</si>
  <si>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</si>
  <si>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</si>
  <si>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</si>
  <si>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</si>
  <si>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</si>
  <si>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</si>
  <si>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</si>
  <si>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</si>
  <si>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</si>
  <si>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</si>
  <si>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</si>
  <si>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</si>
  <si>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</si>
  <si>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</si>
  <si>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</si>
  <si>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</si>
  <si>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</si>
  <si>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</si>
  <si>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</si>
  <si>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</si>
  <si>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</si>
  <si>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</si>
  <si>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</si>
  <si>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</si>
  <si>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</si>
  <si>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</si>
  <si>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</si>
  <si>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</si>
  <si>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</si>
  <si>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</si>
  <si>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</si>
  <si>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</si>
  <si>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</si>
  <si>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</si>
  <si>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</si>
  <si>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</si>
  <si>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</si>
  <si>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</si>
  <si>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</si>
  <si>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</si>
  <si>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</si>
  <si>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</si>
  <si>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</si>
  <si>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</si>
  <si>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</si>
  <si>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</si>
  <si>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</si>
  <si>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</si>
  <si>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</si>
  <si>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</si>
  <si>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</si>
  <si>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</si>
  <si>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</si>
  <si>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</si>
  <si>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</si>
  <si>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</si>
  <si>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</si>
  <si>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</si>
  <si>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</si>
  <si>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</si>
  <si>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</si>
  <si>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</si>
  <si>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</si>
  <si>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</si>
  <si>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</si>
  <si>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</si>
  <si>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</si>
  <si>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</si>
  <si>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</si>
  <si>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</si>
  <si>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</si>
  <si>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</si>
  <si>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</si>
  <si>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</si>
  <si>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</si>
  <si>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</si>
  <si>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</si>
  <si>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</si>
  <si>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</si>
  <si>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</si>
  <si>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</si>
  <si>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</si>
  <si>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</si>
  <si>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</si>
  <si>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</si>
  <si>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</si>
  <si>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</si>
  <si>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</si>
  <si>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</si>
  <si>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</si>
  <si>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</si>
  <si>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</si>
  <si>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</si>
  <si>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</si>
  <si>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</si>
  <si>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</si>
  <si>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</si>
  <si>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</si>
  <si>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</si>
  <si>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</si>
  <si>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</si>
  <si>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</si>
  <si>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</si>
  <si>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</si>
  <si>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</si>
  <si>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</si>
  <si>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</si>
  <si>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</si>
  <si>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</si>
  <si>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</si>
  <si>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</si>
  <si>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</si>
  <si>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</si>
  <si>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</si>
  <si>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</si>
  <si>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</si>
  <si>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</si>
  <si>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</si>
  <si>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</si>
  <si>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</si>
  <si>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</si>
  <si>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</si>
  <si>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</si>
  <si>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</si>
  <si>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</si>
  <si>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</si>
  <si>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</si>
  <si>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</si>
  <si>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</si>
  <si>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</si>
  <si>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</si>
  <si>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</si>
  <si>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</si>
  <si>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</si>
  <si>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</si>
  <si>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</si>
  <si>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</si>
  <si>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</si>
  <si>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</si>
  <si>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</si>
  <si>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</si>
  <si>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</si>
  <si>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</si>
  <si>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</si>
  <si>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</si>
  <si>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</si>
  <si>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</si>
  <si>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</si>
  <si>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</si>
  <si>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</si>
  <si>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</si>
  <si>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</si>
  <si>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</si>
  <si>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</si>
  <si>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</si>
  <si>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</si>
  <si>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</si>
  <si>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</si>
  <si>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</si>
  <si>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</si>
  <si>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</si>
  <si>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</si>
  <si>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</si>
  <si>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</si>
  <si>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</si>
  <si>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</si>
  <si>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</si>
  <si>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</si>
  <si>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</si>
  <si>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</si>
  <si>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</si>
  <si>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</si>
  <si>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</si>
  <si>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</si>
  <si>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</si>
  <si>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</si>
  <si>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</si>
  <si>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</si>
  <si>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</si>
  <si>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</si>
  <si>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</si>
  <si>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</si>
  <si>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</si>
  <si>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</si>
  <si>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</si>
  <si>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</si>
  <si>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</si>
  <si>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</si>
  <si>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</si>
  <si>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</si>
  <si>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</si>
  <si>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</si>
  <si>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</si>
  <si>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</si>
  <si>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</si>
  <si>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</si>
  <si>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</si>
  <si>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</si>
  <si>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</si>
  <si>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</si>
  <si>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</si>
  <si>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</si>
  <si>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</si>
  <si>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</si>
  <si>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</si>
  <si>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</si>
  <si>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</si>
  <si>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</si>
  <si>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</si>
  <si>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</si>
  <si>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</si>
  <si>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</si>
  <si>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</si>
  <si>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</si>
  <si>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</si>
  <si>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</si>
  <si>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</si>
  <si>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</si>
  <si>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</si>
  <si>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</si>
  <si>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</si>
  <si>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</si>
  <si>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</si>
  <si>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</si>
  <si>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</si>
  <si>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</si>
  <si>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</si>
  <si>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</si>
  <si>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</si>
  <si>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</si>
  <si>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</si>
  <si>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</si>
  <si>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</si>
  <si>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</si>
  <si>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</si>
  <si>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</si>
  <si>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</si>
  <si>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</si>
  <si>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</si>
  <si>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</si>
  <si>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</si>
  <si>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</si>
  <si>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</si>
  <si>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</si>
  <si>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</si>
  <si>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</si>
  <si>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</si>
  <si>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</si>
  <si>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</si>
  <si>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</si>
  <si>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</si>
  <si>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</si>
  <si>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</si>
  <si>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</si>
  <si>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</si>
  <si>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</si>
  <si>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</si>
  <si>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</si>
  <si>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</si>
  <si>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</si>
  <si>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</si>
  <si>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</si>
  <si>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</si>
  <si>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</si>
  <si>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</si>
  <si>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</si>
  <si>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</si>
  <si>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</si>
  <si>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</si>
  <si>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</si>
  <si>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</si>
  <si>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</si>
  <si>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</si>
  <si>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</si>
  <si>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</si>
  <si>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</si>
  <si>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</si>
  <si>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</si>
  <si>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</si>
  <si>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</si>
  <si>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</si>
  <si>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</si>
  <si>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</si>
  <si>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</si>
  <si>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</si>
  <si>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</si>
  <si>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</si>
  <si>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</si>
  <si>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</si>
  <si>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</si>
  <si>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</si>
  <si>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</si>
  <si>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</si>
  <si>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</si>
  <si>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</si>
  <si>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</si>
  <si>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</si>
  <si>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</si>
  <si>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</si>
  <si>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</si>
  <si>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</si>
  <si>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</si>
  <si>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</si>
  <si>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</si>
  <si>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</si>
  <si>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</si>
  <si>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</si>
  <si>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</si>
  <si>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</si>
  <si>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</si>
  <si>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</si>
  <si>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</si>
  <si>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</si>
  <si>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</si>
  <si>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</si>
  <si>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</si>
  <si>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</si>
  <si>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</si>
  <si>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</si>
  <si>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</si>
  <si>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</si>
  <si>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</si>
  <si>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</si>
  <si>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</si>
  <si>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</si>
  <si>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</si>
  <si>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</si>
  <si>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</si>
  <si>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</si>
  <si>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</si>
  <si>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</si>
  <si>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</si>
  <si>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</si>
  <si>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</si>
  <si>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</si>
  <si>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</si>
  <si>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</si>
  <si>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</si>
  <si>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</si>
  <si>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</si>
  <si>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</si>
  <si>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</si>
  <si>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</si>
  <si>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</si>
  <si>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</si>
  <si>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</si>
  <si>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</si>
  <si>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</si>
  <si>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</si>
  <si>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</si>
  <si>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</si>
  <si>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</si>
  <si>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</si>
  <si>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</si>
  <si>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</si>
  <si>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</si>
  <si>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</si>
  <si>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</si>
  <si>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</si>
  <si>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</si>
  <si>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</si>
  <si>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</si>
  <si>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</si>
  <si>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</si>
  <si>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</si>
  <si>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</si>
  <si>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</si>
  <si>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</si>
  <si>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</si>
  <si>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</si>
  <si>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</si>
  <si>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</si>
  <si>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</si>
  <si>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</si>
  <si>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</si>
  <si>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</si>
  <si>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</si>
  <si>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</si>
  <si>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</si>
  <si>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</si>
  <si>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</si>
  <si>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</si>
  <si>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</si>
  <si>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</si>
  <si>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</si>
  <si>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</si>
  <si>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</si>
  <si>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</si>
  <si>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</si>
  <si>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</si>
  <si>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</si>
  <si>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</si>
  <si>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</si>
  <si>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</si>
  <si>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</si>
  <si>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</si>
  <si>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</si>
  <si>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</si>
  <si>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</si>
  <si>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</si>
  <si>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</si>
  <si>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</si>
  <si>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</si>
  <si>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</si>
  <si>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</si>
  <si>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</si>
  <si>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</si>
  <si>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</si>
  <si>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</si>
  <si>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</si>
  <si>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</si>
  <si>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</si>
  <si>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</si>
  <si>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</si>
  <si>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</si>
  <si>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</si>
  <si>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</si>
  <si>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</si>
  <si>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</si>
  <si>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</si>
  <si>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</si>
  <si>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</si>
  <si>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</si>
  <si>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</si>
  <si>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</si>
  <si>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</si>
  <si>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</si>
  <si>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</si>
  <si>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</si>
  <si>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</si>
  <si>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</si>
  <si>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</si>
  <si>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</si>
  <si>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</si>
  <si>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</si>
  <si>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</si>
  <si>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</si>
  <si>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</si>
  <si>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</si>
  <si>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</si>
  <si>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</si>
  <si>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</si>
  <si>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</si>
  <si>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</si>
  <si>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</si>
  <si>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</si>
  <si>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</si>
  <si>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</si>
  <si>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</si>
  <si>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</si>
  <si>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</si>
  <si>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</si>
  <si>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</si>
  <si>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</si>
  <si>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</si>
  <si>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</si>
  <si>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</si>
  <si>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</si>
  <si>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</si>
  <si>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</si>
  <si>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</si>
  <si>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</si>
  <si>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</si>
  <si>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</si>
  <si>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</si>
  <si>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</si>
  <si>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</si>
  <si>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</si>
  <si>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</si>
  <si>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</si>
  <si>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</si>
  <si>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</si>
  <si>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</si>
  <si>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</si>
  <si>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</si>
  <si>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</si>
  <si>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</si>
  <si>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</si>
  <si>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</si>
  <si>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</si>
  <si>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</si>
  <si>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</si>
  <si>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</si>
  <si>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</si>
  <si>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</si>
  <si>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</si>
  <si>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</si>
  <si>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</si>
  <si>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</si>
  <si>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</si>
  <si>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</si>
  <si>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</si>
  <si>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</si>
  <si>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</si>
  <si>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</si>
  <si>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</si>
  <si>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</si>
  <si>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</si>
  <si>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</si>
  <si>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</si>
  <si>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</si>
  <si>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</si>
  <si>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</si>
  <si>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</si>
  <si>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</si>
  <si>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</si>
  <si>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</si>
  <si>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</si>
  <si>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</si>
  <si>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</si>
  <si>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</si>
  <si>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</si>
  <si>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</si>
  <si>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</si>
  <si>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</si>
  <si>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</si>
  <si>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</si>
  <si>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</si>
  <si>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</si>
  <si>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</si>
  <si>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</si>
  <si>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</si>
  <si>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</si>
  <si>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</si>
  <si>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</si>
  <si>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</si>
  <si>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</si>
  <si>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</si>
  <si>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</si>
  <si>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</si>
  <si>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</si>
  <si>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</si>
  <si>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</si>
  <si>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</si>
  <si>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</si>
  <si>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</si>
  <si>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</si>
  <si>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</si>
  <si>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</si>
  <si>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</si>
  <si>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</si>
  <si>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</si>
  <si>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</si>
  <si>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</si>
  <si>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</si>
  <si>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</si>
  <si>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</si>
  <si>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</si>
  <si>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</si>
  <si>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</si>
  <si>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</si>
  <si>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</si>
  <si>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</si>
  <si>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</si>
  <si>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</si>
  <si>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</si>
  <si>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</si>
  <si>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</si>
  <si>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</si>
  <si>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</si>
  <si>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</si>
  <si>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</si>
  <si>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</si>
  <si>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</si>
  <si>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</si>
  <si>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</si>
  <si>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</si>
  <si>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</si>
  <si>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</si>
  <si>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</si>
  <si>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</si>
  <si>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</si>
  <si>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</si>
  <si>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</si>
  <si>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</si>
  <si>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</si>
  <si>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</si>
  <si>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</si>
  <si>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</si>
  <si>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</si>
  <si>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</si>
  <si>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</si>
  <si>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</si>
  <si>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</si>
  <si>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</si>
  <si>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</si>
  <si>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</si>
  <si>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</si>
  <si>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</si>
  <si>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</si>
  <si>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</si>
  <si>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</si>
  <si>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</si>
  <si>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</si>
  <si>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</si>
  <si>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</si>
  <si>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</si>
  <si>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</si>
  <si>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</si>
  <si>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</si>
  <si>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</si>
  <si>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</si>
  <si>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</si>
  <si>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</si>
  <si>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</si>
  <si>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</si>
  <si>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</si>
  <si>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</si>
  <si>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</si>
  <si>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</si>
  <si>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</si>
  <si>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</si>
  <si>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</si>
  <si>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</si>
  <si>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</si>
  <si>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</si>
  <si>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</si>
  <si>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</si>
  <si>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</si>
  <si>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</si>
  <si>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</si>
  <si>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</si>
  <si>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</si>
  <si>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</si>
  <si>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</si>
  <si>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</si>
  <si>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</si>
  <si>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</si>
  <si>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</si>
  <si>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</si>
  <si>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</si>
  <si>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</si>
  <si>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</si>
  <si>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</si>
  <si>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</si>
  <si>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</si>
  <si>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</si>
  <si>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</si>
  <si>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</si>
  <si>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</si>
  <si>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</si>
  <si>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</si>
  <si>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</si>
  <si>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</si>
  <si>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</si>
  <si>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</si>
  <si>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</si>
  <si>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</si>
  <si>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</si>
  <si>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</si>
  <si>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</si>
  <si>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</si>
  <si>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</si>
  <si>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</si>
  <si>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</si>
  <si>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</si>
  <si>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</si>
  <si>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</si>
  <si>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</si>
  <si>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</si>
  <si>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</si>
  <si>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</si>
  <si>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</si>
  <si>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</si>
  <si>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</si>
  <si>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</si>
  <si>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</si>
  <si>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</si>
  <si>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</si>
  <si>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</si>
  <si>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</si>
  <si>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</si>
  <si>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</si>
  <si>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</si>
  <si>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</si>
  <si>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</si>
  <si>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</si>
  <si>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</si>
  <si>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</si>
  <si>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</si>
  <si>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</si>
  <si>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</si>
  <si>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</si>
  <si>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</si>
  <si>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</si>
  <si>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</si>
  <si>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</si>
  <si>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</si>
  <si>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</si>
  <si>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</si>
  <si>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</si>
  <si>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</si>
  <si>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</si>
  <si>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</si>
  <si>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</si>
  <si>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</si>
  <si>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</si>
  <si>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</si>
  <si>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</si>
  <si>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</si>
  <si>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</si>
  <si>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</si>
  <si>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</si>
  <si>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</si>
  <si>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</si>
  <si>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</si>
  <si>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</si>
  <si>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</si>
  <si>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</si>
  <si>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</si>
  <si>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</si>
  <si>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</si>
  <si>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</si>
  <si>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</si>
  <si>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</si>
  <si>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</si>
  <si>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</si>
  <si>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</si>
  <si>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</si>
  <si>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</si>
  <si>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</si>
  <si>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</si>
  <si>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</si>
  <si>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</si>
  <si>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</si>
  <si>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</si>
  <si>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</si>
  <si>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</si>
  <si>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</si>
  <si>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</si>
  <si>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</si>
  <si>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</si>
  <si>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</si>
  <si>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</si>
  <si>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</si>
  <si>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</si>
  <si>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</si>
  <si>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</si>
  <si>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</si>
  <si>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</si>
  <si>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</si>
  <si>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</si>
  <si>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</si>
  <si>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</si>
  <si>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</si>
  <si>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</si>
  <si>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</si>
  <si>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</si>
  <si>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</si>
  <si>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</si>
  <si>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</si>
  <si>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</si>
  <si>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</si>
  <si>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</si>
  <si>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</si>
  <si>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</si>
  <si>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</si>
  <si>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</si>
  <si>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</si>
  <si>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</si>
  <si>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</si>
  <si>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</si>
  <si>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</si>
  <si>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</si>
  <si>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</si>
  <si>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</si>
  <si>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</si>
  <si>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</si>
  <si>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</si>
  <si>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</si>
  <si>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</si>
  <si>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</si>
  <si>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</si>
  <si>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</si>
  <si>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</si>
  <si>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</si>
  <si>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</si>
  <si>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</si>
  <si>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</si>
  <si>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</si>
  <si>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</si>
  <si>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</si>
  <si>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</si>
  <si>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</si>
  <si>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</si>
  <si>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</si>
  <si>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</si>
  <si>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</si>
  <si>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</si>
  <si>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</si>
  <si>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</si>
  <si>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</si>
  <si>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</si>
  <si>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</si>
  <si>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</si>
  <si>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</si>
  <si>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</si>
  <si>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</si>
  <si>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</si>
  <si>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</si>
  <si>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</si>
  <si>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</si>
  <si>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</si>
  <si>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</si>
  <si>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</si>
  <si>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</si>
  <si>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</si>
  <si>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</si>
  <si>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</si>
  <si>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</si>
  <si>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</si>
  <si>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</si>
  <si>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</si>
  <si>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</si>
  <si>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</si>
  <si>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</si>
  <si>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</si>
  <si>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</si>
  <si>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</si>
  <si>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</si>
  <si>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</si>
  <si>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</si>
  <si>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</si>
  <si>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</si>
  <si>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</si>
  <si>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</si>
  <si>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</si>
  <si>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</si>
  <si>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</si>
  <si>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</si>
  <si>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</si>
  <si>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</si>
  <si>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</si>
  <si>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</si>
  <si>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</si>
  <si>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</si>
  <si>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</si>
  <si>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</si>
  <si>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</si>
  <si>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</si>
  <si>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</si>
  <si>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</si>
  <si>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</si>
  <si>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</si>
  <si>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</si>
  <si>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</si>
  <si>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</si>
  <si>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</si>
  <si>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</si>
  <si>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</si>
  <si>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</si>
  <si>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</si>
  <si>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</si>
  <si>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</si>
  <si>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</si>
  <si>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</si>
  <si>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</si>
  <si>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</si>
  <si>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</si>
  <si>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</si>
  <si>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</si>
  <si>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</si>
  <si>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</si>
  <si>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</si>
  <si>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</si>
  <si>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</si>
  <si>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</si>
  <si>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</si>
  <si>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</si>
  <si>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</si>
  <si>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</si>
  <si>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</si>
  <si>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</si>
  <si>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</si>
  <si>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</si>
  <si>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</si>
  <si>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</si>
  <si>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</si>
  <si>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</si>
  <si>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</si>
  <si>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</si>
  <si>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</si>
  <si>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</si>
  <si>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</si>
  <si>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</si>
  <si>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</si>
  <si>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</si>
  <si>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</si>
  <si>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</si>
  <si>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</si>
  <si>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</si>
  <si>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</si>
  <si>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</si>
  <si>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</si>
  <si>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</si>
  <si>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</si>
  <si>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</si>
  <si>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</si>
  <si>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</si>
  <si>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</si>
  <si>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</si>
  <si>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</si>
  <si>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</si>
  <si>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</si>
  <si>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</si>
  <si>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</si>
  <si>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</si>
  <si>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</si>
  <si>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</si>
  <si>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</si>
  <si>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</si>
  <si>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</si>
  <si>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</si>
  <si>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</si>
  <si>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</si>
  <si>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</si>
  <si>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</si>
  <si>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</si>
  <si>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</si>
  <si>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</si>
  <si>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</si>
  <si>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</si>
  <si>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</si>
  <si>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</si>
  <si>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</si>
  <si>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</si>
  <si>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</si>
  <si>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</si>
  <si>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</si>
  <si>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</si>
  <si>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</si>
  <si>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</si>
  <si>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</si>
  <si>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</si>
  <si>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</si>
  <si>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</si>
  <si>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</si>
  <si>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</si>
  <si>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</si>
  <si>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</si>
  <si>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</si>
  <si>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</si>
  <si>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</si>
  <si>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</si>
  <si>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</si>
  <si>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</si>
  <si>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</si>
  <si>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</si>
  <si>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</si>
  <si>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</si>
  <si>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</si>
  <si>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</si>
  <si>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</si>
  <si>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</si>
  <si>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</si>
  <si>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</si>
  <si>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</si>
  <si>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</si>
  <si>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</si>
  <si>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</si>
  <si>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</si>
  <si>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</si>
  <si>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</si>
  <si>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</si>
  <si>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</si>
  <si>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</si>
  <si>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</si>
  <si>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</si>
  <si>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</si>
  <si>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</si>
  <si>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</si>
  <si>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</si>
  <si>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</si>
  <si>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</si>
  <si>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</si>
  <si>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</si>
  <si>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</si>
  <si>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</si>
  <si>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</si>
  <si>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</si>
  <si>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</si>
  <si>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</si>
  <si>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</si>
  <si>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</si>
  <si>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</si>
  <si>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</si>
  <si>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</si>
  <si>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</si>
  <si>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</si>
  <si>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</si>
  <si>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</si>
  <si>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</si>
  <si>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</si>
  <si>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</si>
  <si>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</si>
  <si>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</si>
  <si>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</si>
  <si>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</si>
  <si>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</si>
  <si>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</si>
  <si>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</si>
  <si>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</si>
  <si>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</si>
  <si>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</si>
  <si>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</si>
  <si>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</si>
  <si>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</si>
  <si>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</si>
  <si>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</si>
  <si>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</si>
  <si>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</si>
  <si>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</si>
  <si>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</si>
  <si>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</si>
  <si>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</si>
  <si>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</si>
  <si>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</si>
  <si>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</si>
  <si>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</si>
  <si>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</si>
  <si>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</si>
  <si>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</si>
  <si>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</si>
  <si>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</si>
  <si>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</si>
  <si>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</si>
  <si>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</si>
  <si>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</si>
  <si>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</si>
  <si>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</si>
  <si>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</si>
  <si>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</si>
  <si>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</si>
  <si>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</si>
  <si>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</si>
  <si>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</si>
  <si>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</si>
  <si>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</si>
  <si>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</si>
  <si>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</si>
  <si>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</si>
  <si>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</si>
  <si>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</si>
  <si>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</si>
  <si>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</si>
  <si>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</si>
  <si>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</si>
  <si>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</si>
  <si>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</si>
  <si>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</si>
  <si>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</si>
  <si>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</si>
  <si>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</si>
  <si>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</si>
  <si>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</si>
  <si>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</si>
  <si>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</si>
  <si>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</si>
  <si>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</si>
  <si>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</si>
  <si>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</si>
  <si>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</si>
  <si>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</si>
  <si>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</si>
  <si>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</si>
  <si>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</si>
  <si>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</si>
  <si>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</si>
  <si>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</si>
  <si>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</si>
  <si>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</si>
  <si>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</si>
  <si>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</si>
  <si>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</si>
  <si>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</si>
  <si>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</si>
  <si>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</si>
  <si>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</si>
  <si>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</si>
  <si>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</si>
  <si>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</si>
  <si>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</si>
  <si>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</si>
  <si>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</si>
  <si>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</si>
  <si>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</si>
  <si>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</si>
  <si>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</si>
  <si>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</si>
  <si>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</si>
  <si>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</si>
  <si>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</si>
  <si>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</si>
  <si>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</si>
  <si>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</si>
  <si>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</si>
  <si>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</si>
  <si>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</si>
  <si>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</si>
  <si>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</si>
  <si>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</si>
  <si>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</si>
  <si>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</si>
  <si>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</si>
  <si>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</si>
  <si>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</si>
  <si>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</si>
  <si>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</si>
  <si>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</si>
  <si>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</si>
  <si>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</si>
  <si>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</si>
  <si>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</si>
  <si>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</si>
  <si>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</si>
  <si>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</si>
  <si>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</si>
  <si>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</si>
  <si>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</si>
  <si>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</si>
  <si>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</si>
  <si>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</si>
  <si>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</si>
  <si>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</si>
  <si>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</si>
  <si>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</si>
  <si>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</si>
  <si>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</si>
  <si>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</si>
  <si>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</si>
  <si>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</si>
  <si>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</si>
  <si>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</si>
  <si>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</si>
  <si>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</si>
  <si>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</si>
  <si>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</si>
  <si>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</si>
  <si>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</si>
  <si>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</si>
  <si>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</si>
  <si>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</si>
  <si>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</si>
  <si>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</si>
  <si>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</si>
  <si>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</si>
  <si>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</si>
  <si>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</si>
  <si>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</si>
  <si>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</si>
  <si>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</si>
  <si>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</si>
  <si>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</si>
  <si>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</si>
  <si>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</si>
  <si>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</si>
  <si>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</si>
  <si>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</si>
  <si>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</si>
  <si>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</si>
  <si>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</si>
  <si>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</si>
  <si>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</si>
  <si>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</si>
  <si>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</si>
  <si>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</si>
  <si>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</si>
  <si>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</si>
  <si>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</si>
  <si>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</si>
  <si>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</si>
  <si>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</si>
  <si>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</si>
  <si>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</si>
  <si>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</si>
  <si>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</si>
  <si>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</si>
  <si>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</si>
  <si>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</si>
  <si>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</si>
  <si>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</si>
  <si>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</si>
  <si>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</si>
  <si>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</si>
  <si>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</si>
  <si>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</si>
  <si>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</si>
  <si>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</si>
  <si>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</si>
  <si>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</si>
  <si>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</si>
  <si>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</si>
  <si>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</si>
  <si>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</si>
  <si>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</si>
  <si>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</si>
  <si>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</si>
  <si>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</si>
  <si>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</si>
  <si>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</si>
  <si>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</si>
  <si>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</si>
  <si>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</si>
  <si>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</si>
  <si>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</si>
  <si>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</si>
  <si>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</si>
  <si>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</si>
  <si>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</si>
  <si>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</si>
  <si>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</si>
  <si>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</si>
  <si>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</si>
  <si>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</si>
  <si>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</si>
  <si>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</si>
  <si>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</si>
  <si>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</si>
  <si>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</si>
  <si>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</si>
  <si>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</si>
  <si>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</si>
  <si>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</si>
  <si>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</si>
  <si>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</si>
  <si>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</si>
  <si>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</si>
  <si>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</si>
  <si>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</si>
  <si>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</si>
  <si>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</si>
  <si>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</si>
  <si>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</si>
  <si>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</si>
  <si>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</si>
  <si>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</si>
  <si>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</si>
  <si>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</si>
  <si>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</si>
  <si>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</si>
  <si>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</si>
  <si>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</si>
  <si>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</si>
  <si>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</si>
  <si>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</si>
  <si>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</si>
  <si>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</si>
  <si>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</si>
  <si>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</si>
  <si>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</si>
  <si>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</si>
  <si>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</si>
  <si>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</si>
  <si>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</si>
  <si>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</si>
  <si>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</si>
  <si>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</si>
  <si>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</si>
  <si>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</si>
  <si>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</si>
  <si>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</si>
  <si>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</si>
  <si>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</si>
  <si>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</si>
  <si>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</si>
  <si>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</si>
  <si>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</si>
  <si>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</si>
  <si>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</si>
  <si>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</si>
  <si>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</si>
  <si>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</si>
  <si>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</si>
  <si>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</si>
  <si>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</si>
  <si>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</si>
  <si>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</si>
  <si>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</si>
  <si>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</si>
  <si>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</si>
  <si>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</si>
  <si>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</si>
  <si>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</si>
  <si>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</si>
  <si>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</si>
  <si>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</si>
  <si>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</si>
  <si>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</si>
  <si>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</si>
  <si>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</si>
  <si>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</si>
  <si>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</si>
  <si>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</si>
  <si>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</si>
  <si>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</si>
  <si>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</si>
  <si>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</si>
  <si>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</si>
  <si>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</si>
  <si>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</si>
  <si>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</si>
  <si>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</si>
  <si>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</si>
  <si>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</si>
  <si>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</si>
  <si>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</si>
  <si>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</si>
  <si>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</si>
  <si>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</si>
  <si>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</si>
  <si>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</si>
  <si>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</si>
  <si>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</si>
  <si>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</si>
  <si>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</si>
  <si>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</si>
  <si>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</si>
  <si>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</si>
  <si>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</si>
  <si>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</si>
  <si>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</si>
  <si>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</si>
  <si>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</si>
  <si>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</si>
  <si>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</si>
  <si>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</si>
  <si>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</si>
  <si>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</si>
  <si>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</si>
  <si>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</si>
  <si>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</si>
  <si>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</si>
  <si>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</si>
  <si>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</si>
  <si>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</si>
  <si>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</si>
  <si>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</si>
  <si>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</si>
  <si>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</si>
  <si>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</si>
  <si>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</si>
  <si>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</si>
  <si>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</si>
  <si>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</si>
  <si>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</si>
  <si>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</si>
  <si>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</si>
  <si>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</si>
  <si>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</si>
  <si>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</si>
  <si>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</si>
  <si>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</si>
  <si>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</si>
  <si>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</si>
  <si>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</si>
  <si>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</si>
  <si>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</si>
  <si>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</si>
  <si>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</si>
  <si>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</si>
  <si>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</si>
  <si>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</si>
  <si>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</si>
  <si>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</si>
  <si>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</si>
  <si>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</si>
  <si>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</si>
  <si>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</si>
  <si>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</si>
  <si>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</si>
  <si>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</si>
  <si>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</si>
  <si>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</si>
  <si>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</si>
  <si>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</si>
  <si>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</si>
  <si>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</si>
  <si>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</si>
  <si>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</si>
  <si>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</si>
  <si>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</si>
  <si>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</si>
  <si>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</si>
  <si>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</si>
  <si>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</si>
  <si>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</si>
  <si>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</si>
  <si>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</si>
  <si>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</si>
  <si>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</si>
  <si>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</si>
  <si>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</si>
  <si>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</si>
  <si>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</si>
  <si>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</si>
  <si>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</si>
  <si>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</si>
  <si>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</si>
  <si>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</si>
  <si>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</si>
  <si>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</si>
  <si>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</si>
  <si>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</si>
  <si>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</si>
  <si>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</si>
  <si>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</si>
  <si>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</si>
  <si>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</si>
  <si>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</si>
  <si>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</si>
  <si>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</si>
  <si>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</si>
  <si>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</si>
  <si>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</si>
  <si>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</si>
  <si>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</si>
  <si>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</si>
  <si>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</si>
  <si>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</si>
  <si>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</si>
  <si>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</si>
  <si>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</si>
  <si>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</si>
  <si>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</si>
  <si>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</si>
  <si>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</si>
  <si>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</si>
  <si>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</si>
  <si>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</si>
  <si>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</si>
  <si>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</si>
  <si>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</si>
  <si>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</si>
  <si>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</si>
  <si>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</si>
  <si>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</si>
  <si>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</si>
  <si>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</si>
  <si>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</si>
  <si>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</si>
  <si>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</si>
  <si>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</si>
  <si>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</si>
  <si>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</si>
  <si>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</si>
  <si>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</si>
  <si>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</si>
  <si>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</si>
  <si>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</si>
  <si>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</si>
  <si>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</si>
  <si>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</si>
  <si>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</si>
  <si>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</si>
  <si>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</si>
  <si>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</si>
  <si>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</si>
  <si>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</si>
  <si>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</si>
  <si>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</si>
  <si>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</si>
  <si>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</si>
  <si>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</si>
  <si>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</si>
  <si>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</si>
  <si>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</si>
  <si>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</si>
  <si>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</si>
  <si>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</si>
  <si>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</si>
  <si>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</si>
  <si>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</si>
  <si>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</si>
  <si>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</si>
  <si>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</si>
  <si>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</si>
  <si>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</si>
  <si>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</si>
  <si>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</si>
  <si>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</si>
  <si>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</si>
  <si>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</si>
  <si>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</si>
  <si>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</si>
  <si>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</si>
  <si>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</si>
  <si>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</si>
  <si>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</si>
  <si>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</si>
  <si>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</si>
  <si>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</si>
  <si>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</si>
  <si>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</si>
  <si>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</si>
  <si>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</si>
  <si>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</si>
  <si>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</si>
  <si>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</si>
  <si>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</si>
  <si>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</si>
  <si>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</si>
  <si>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</si>
  <si>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</si>
  <si>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</si>
  <si>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</si>
  <si>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</si>
  <si>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</si>
  <si>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</si>
  <si>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</si>
  <si>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</si>
  <si>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</si>
  <si>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</si>
  <si>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</si>
  <si>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</si>
  <si>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</si>
  <si>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</si>
  <si>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</si>
  <si>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</si>
  <si>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</si>
  <si>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</si>
  <si>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</si>
  <si>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</si>
  <si>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</si>
  <si>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</si>
  <si>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</si>
  <si>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</si>
  <si>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</si>
  <si>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</si>
  <si>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</si>
  <si>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</si>
  <si>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</si>
  <si>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</si>
  <si>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</si>
  <si>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</si>
  <si>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</si>
  <si>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</si>
  <si>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</si>
  <si>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</si>
  <si>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</si>
  <si>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</si>
  <si>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</si>
  <si>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</si>
  <si>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</si>
  <si>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</si>
  <si>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</si>
  <si>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</si>
  <si>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</si>
  <si>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</si>
  <si>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</si>
  <si>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</si>
  <si>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</si>
  <si>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</si>
  <si>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</si>
  <si>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</si>
  <si>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</si>
  <si>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</si>
  <si>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</si>
  <si>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</si>
  <si>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</si>
  <si>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</si>
  <si>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</si>
  <si>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</si>
  <si>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</si>
  <si>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</si>
  <si>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</si>
  <si>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</si>
  <si>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</si>
  <si>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</si>
  <si>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</si>
  <si>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</si>
  <si>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</si>
  <si>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</si>
  <si>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</si>
  <si>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</si>
  <si>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</si>
  <si>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</si>
  <si>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</si>
  <si>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</si>
  <si>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</si>
  <si>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</si>
  <si>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</si>
  <si>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</si>
  <si>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</si>
  <si>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</si>
  <si>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</si>
  <si>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</si>
  <si>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</si>
  <si>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</si>
  <si>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</si>
  <si>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</si>
  <si>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</si>
  <si>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</si>
  <si>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</si>
  <si>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</si>
  <si>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</si>
  <si>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</si>
  <si>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</si>
  <si>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</si>
  <si>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</si>
  <si>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</si>
  <si>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</si>
  <si>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</si>
  <si>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</si>
  <si>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</si>
  <si>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</si>
  <si>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</si>
  <si>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</si>
  <si>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</si>
  <si>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</si>
  <si>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</si>
  <si>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</si>
  <si>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</si>
  <si>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</si>
  <si>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</si>
  <si>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</si>
  <si>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</si>
  <si>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</si>
  <si>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</si>
  <si>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</si>
  <si>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</si>
  <si>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</si>
  <si>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</si>
  <si>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</si>
  <si>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</si>
  <si>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</si>
  <si>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</si>
  <si>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</si>
  <si>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</si>
  <si>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</si>
  <si>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</si>
  <si>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</si>
  <si>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</si>
  <si>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</si>
  <si>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</si>
  <si>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</si>
  <si>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</si>
  <si>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</si>
  <si>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</si>
  <si>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</si>
  <si>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</si>
  <si>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</si>
  <si>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</si>
  <si>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</si>
  <si>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</si>
  <si>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</si>
  <si>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</si>
  <si>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</si>
  <si>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</si>
  <si>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</si>
  <si>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</si>
  <si>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</si>
  <si>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</si>
  <si>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</si>
  <si>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</si>
  <si>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</si>
  <si>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</si>
  <si>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</si>
  <si>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</si>
  <si>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</si>
  <si>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</si>
  <si>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</si>
  <si>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</si>
  <si>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</si>
  <si>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</si>
  <si>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</si>
  <si>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</si>
  <si>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</si>
  <si>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</si>
  <si>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</si>
  <si>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</si>
  <si>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</si>
  <si>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</si>
  <si>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</si>
  <si>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</si>
  <si>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</si>
  <si>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</si>
  <si>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</si>
  <si>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</si>
  <si>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</si>
  <si>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</si>
  <si>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</si>
  <si>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</si>
  <si>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</si>
  <si>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</si>
  <si>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</si>
  <si>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</si>
  <si>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</si>
  <si>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</si>
  <si>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</si>
  <si>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</si>
  <si>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</si>
  <si>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</si>
  <si>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</si>
  <si>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</si>
  <si>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</si>
  <si>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</si>
  <si>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</si>
  <si>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</si>
  <si>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</si>
  <si>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</si>
  <si>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</si>
  <si>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</si>
  <si>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</si>
  <si>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</si>
  <si>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</si>
  <si>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</si>
  <si>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</si>
  <si>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</si>
  <si>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</si>
  <si>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</si>
  <si>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</si>
  <si>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</si>
  <si>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</si>
  <si>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</si>
  <si>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</si>
  <si>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</si>
  <si>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</si>
  <si>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</si>
  <si>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</si>
  <si>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</si>
  <si>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</si>
  <si>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</si>
  <si>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</si>
  <si>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</si>
  <si>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</si>
  <si>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</si>
  <si>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</si>
  <si>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</si>
  <si>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</si>
  <si>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</si>
  <si>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</si>
  <si>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</si>
  <si>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</si>
  <si>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</si>
  <si>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</si>
  <si>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</si>
  <si>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</si>
  <si>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</si>
  <si>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</si>
  <si>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</si>
  <si>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</si>
  <si>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</si>
  <si>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</si>
  <si>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</si>
  <si>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</si>
  <si>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</si>
  <si>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</si>
  <si>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</si>
  <si>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</si>
  <si>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</si>
  <si>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</si>
  <si>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</si>
  <si>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</si>
  <si>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</si>
  <si>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</si>
  <si>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</si>
  <si>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</si>
  <si>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</si>
  <si>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</si>
  <si>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</si>
  <si>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</si>
  <si>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</si>
  <si>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</si>
  <si>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</si>
  <si>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</si>
  <si>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</si>
  <si>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</si>
  <si>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</si>
  <si>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</si>
  <si>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</si>
  <si>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</si>
  <si>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</si>
  <si>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</si>
  <si>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</si>
  <si>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</si>
  <si>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</si>
  <si>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</si>
  <si>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</si>
  <si>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</si>
  <si>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</si>
  <si>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</si>
  <si>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</si>
  <si>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</si>
  <si>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</si>
  <si>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</si>
  <si>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</si>
  <si>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</si>
  <si>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</si>
  <si>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</si>
  <si>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</si>
  <si>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</si>
  <si>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</si>
  <si>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</si>
  <si>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</si>
  <si>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</si>
  <si>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</si>
  <si>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</si>
  <si>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</si>
  <si>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</si>
  <si>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</si>
  <si>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</si>
  <si>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</si>
  <si>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</si>
  <si>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</si>
  <si>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</si>
  <si>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</si>
  <si>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</si>
  <si>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</si>
  <si>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</si>
  <si>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</si>
  <si>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</si>
  <si>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</si>
  <si>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</si>
  <si>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</si>
  <si>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</si>
  <si>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</si>
  <si>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</si>
  <si>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</si>
  <si>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</si>
  <si>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</si>
  <si>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</si>
  <si>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</si>
  <si>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</si>
  <si>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</si>
  <si>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</si>
  <si>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</si>
  <si>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</si>
  <si>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</si>
  <si>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</si>
  <si>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</si>
  <si>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</si>
  <si>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</si>
  <si>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</si>
  <si>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</si>
  <si>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</si>
  <si>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</si>
  <si>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</si>
  <si>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</si>
  <si>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</si>
  <si>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</si>
  <si>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</si>
  <si>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</si>
  <si>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</si>
  <si>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</si>
  <si>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</si>
  <si>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</si>
  <si>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</si>
  <si>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</si>
  <si>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</si>
  <si>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</si>
  <si>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</si>
  <si>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</si>
  <si>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</si>
  <si>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</si>
  <si>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</si>
  <si>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</si>
  <si>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</si>
  <si>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</si>
  <si>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</si>
  <si>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</si>
  <si>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</si>
  <si>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</si>
  <si>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</si>
  <si>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</si>
  <si>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</si>
  <si>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</si>
  <si>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</si>
  <si>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</si>
  <si>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</si>
  <si>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</si>
  <si>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</si>
  <si>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</si>
  <si>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</si>
  <si>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</si>
  <si>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</si>
  <si>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</si>
  <si>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</si>
  <si>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</si>
  <si>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</si>
  <si>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</si>
  <si>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</si>
  <si>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</si>
  <si>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</si>
  <si>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</si>
  <si>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</si>
  <si>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</si>
  <si>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</si>
  <si>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</si>
  <si>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</si>
  <si>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</si>
  <si>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</si>
  <si>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</si>
  <si>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</si>
  <si>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</si>
  <si>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</si>
  <si>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</si>
  <si>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</si>
  <si>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</si>
  <si>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</si>
  <si>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</si>
  <si>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</si>
  <si>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</si>
  <si>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</si>
  <si>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</si>
  <si>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</si>
  <si>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</si>
  <si>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</si>
  <si>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</si>
  <si>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</si>
  <si>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</si>
  <si>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</si>
  <si>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</si>
  <si>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</si>
  <si>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</si>
  <si>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</si>
  <si>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</si>
  <si>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</si>
  <si>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</si>
  <si>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</si>
  <si>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</si>
  <si>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</si>
  <si>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</si>
  <si>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</si>
  <si>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</si>
  <si>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</si>
  <si>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</si>
  <si>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</si>
  <si>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</si>
  <si>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</si>
  <si>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</si>
  <si>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</si>
  <si>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</si>
  <si>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</si>
  <si>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</si>
  <si>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</si>
  <si>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</si>
  <si>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</si>
  <si>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</si>
  <si>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</si>
  <si>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</si>
  <si>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</si>
  <si>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</si>
  <si>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</si>
  <si>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</si>
  <si>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</si>
  <si>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</si>
  <si>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</si>
  <si>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</si>
  <si>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</si>
  <si>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</si>
  <si>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</si>
  <si>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</si>
  <si>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</si>
  <si>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</si>
  <si>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</si>
  <si>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</si>
  <si>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</si>
  <si>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</si>
  <si>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</si>
  <si>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</si>
  <si>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</si>
  <si>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</si>
  <si>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</si>
  <si>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</si>
  <si>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</si>
  <si>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</si>
  <si>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</si>
  <si>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</si>
  <si>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</si>
  <si>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</si>
  <si>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</si>
  <si>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</si>
  <si>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</si>
  <si>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</si>
  <si>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</si>
  <si>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</si>
  <si>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</si>
  <si>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</si>
  <si>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</si>
  <si>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</si>
  <si>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</si>
  <si>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</si>
  <si>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</si>
  <si>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</si>
  <si>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</si>
  <si>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</si>
  <si>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</si>
  <si>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</si>
  <si>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</si>
  <si>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</si>
  <si>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</si>
  <si>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</si>
  <si>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</si>
  <si>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</si>
  <si>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</si>
  <si>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</si>
  <si>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</si>
  <si>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</si>
  <si>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</si>
  <si>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</si>
  <si>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</si>
  <si>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</si>
  <si>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</si>
  <si>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</si>
  <si>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</si>
  <si>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</si>
  <si>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</si>
  <si>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</si>
  <si>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</si>
  <si>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</si>
  <si>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</si>
  <si>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</si>
  <si>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</si>
  <si>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</si>
  <si>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</si>
  <si>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</si>
  <si>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</si>
  <si>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</si>
  <si>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</si>
  <si>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</si>
  <si>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</si>
  <si>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</si>
  <si>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</si>
  <si>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</si>
  <si>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</si>
  <si>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</si>
  <si>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</si>
  <si>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</si>
  <si>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</si>
  <si>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</si>
  <si>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</si>
  <si>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</si>
  <si>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</si>
  <si>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</si>
  <si>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</si>
  <si>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</si>
  <si>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</si>
  <si>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</si>
  <si>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</si>
  <si>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</si>
  <si>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</si>
  <si>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</si>
  <si>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</si>
  <si>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</si>
  <si>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</si>
  <si>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</si>
  <si>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</si>
  <si>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</si>
  <si>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</si>
  <si>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</si>
  <si>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</si>
  <si>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</si>
  <si>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</si>
  <si>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</si>
  <si>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</si>
  <si>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</si>
  <si>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</si>
  <si>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</si>
  <si>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</si>
  <si>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</si>
  <si>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</si>
  <si>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</si>
  <si>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</si>
  <si>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</si>
  <si>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</si>
  <si>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</si>
  <si>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</si>
  <si>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</si>
  <si>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</si>
  <si>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</si>
  <si>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</si>
  <si>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</si>
  <si>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</si>
  <si>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</si>
  <si>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</si>
  <si>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</si>
  <si>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</si>
  <si>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</si>
  <si>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</si>
  <si>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</si>
  <si>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</si>
  <si>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</si>
  <si>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</si>
  <si>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</si>
  <si>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</si>
  <si>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</si>
  <si>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</si>
  <si>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</si>
  <si>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</si>
  <si>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</si>
  <si>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</si>
  <si>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</si>
  <si>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</si>
  <si>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</si>
  <si>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</si>
  <si>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</si>
  <si>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</si>
  <si>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</si>
  <si>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</si>
  <si>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</si>
  <si>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</si>
  <si>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</si>
  <si>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</si>
  <si>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</si>
  <si>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</si>
  <si>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</si>
  <si>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</si>
  <si>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</si>
  <si>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</si>
  <si>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</si>
  <si>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</si>
  <si>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</si>
  <si>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</si>
  <si>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</si>
  <si>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</si>
  <si>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</si>
  <si>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</si>
  <si>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</si>
  <si>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</si>
  <si>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</si>
  <si>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</si>
  <si>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</si>
  <si>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</si>
  <si>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</si>
  <si>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</si>
  <si>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</si>
  <si>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</si>
  <si>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</si>
  <si>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</si>
  <si>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</si>
  <si>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</si>
  <si>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</si>
  <si>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</si>
  <si>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</si>
  <si>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</si>
  <si>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</si>
  <si>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</si>
  <si>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</si>
  <si>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</si>
  <si>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</si>
  <si>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</si>
  <si>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</si>
  <si>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</si>
  <si>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</si>
  <si>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</si>
  <si>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</si>
  <si>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</si>
  <si>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</si>
  <si>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</si>
  <si>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</si>
  <si>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</si>
  <si>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</si>
  <si>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</si>
  <si>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</si>
  <si>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</si>
  <si>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</si>
  <si>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</si>
  <si>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</si>
  <si>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</si>
  <si>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</si>
  <si>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</si>
  <si>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</si>
  <si>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</si>
  <si>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</si>
  <si>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</si>
  <si>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</si>
  <si>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</si>
  <si>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</si>
  <si>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</si>
  <si>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</si>
  <si>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</si>
  <si>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</si>
  <si>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</si>
  <si>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</si>
  <si>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</si>
  <si>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</si>
  <si>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</si>
  <si>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</si>
  <si>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</si>
  <si>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</si>
  <si>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</si>
  <si>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</si>
  <si>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</si>
  <si>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</si>
  <si>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</si>
  <si>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</si>
  <si>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</si>
  <si>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</si>
  <si>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</si>
  <si>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</si>
  <si>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</si>
  <si>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</si>
  <si>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</si>
  <si>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</si>
  <si>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</si>
  <si>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</si>
  <si>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</si>
  <si>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</si>
  <si>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</si>
  <si>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</si>
  <si>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</si>
  <si>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</si>
  <si>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</si>
  <si>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</si>
  <si>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</si>
  <si>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</si>
  <si>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</si>
  <si>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</si>
  <si>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</si>
  <si>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</si>
  <si>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</si>
  <si>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</si>
  <si>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</si>
  <si>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</si>
  <si>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</si>
  <si>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</si>
  <si>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</si>
  <si>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</si>
  <si>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</si>
  <si>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</si>
  <si>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</si>
  <si>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</si>
  <si>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</si>
  <si>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</si>
  <si>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</si>
  <si>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</si>
  <si>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</si>
  <si>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</si>
  <si>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</si>
  <si>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</si>
  <si>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</si>
  <si>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</si>
  <si>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</si>
  <si>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</si>
  <si>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</si>
  <si>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</si>
  <si>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</si>
  <si>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</si>
  <si>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</si>
  <si>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</si>
  <si>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</si>
  <si>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</si>
  <si>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</si>
  <si>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</si>
  <si>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</si>
  <si>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</si>
  <si>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</si>
  <si>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</si>
  <si>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</si>
  <si>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</si>
  <si>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</si>
  <si>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</si>
  <si>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</si>
  <si>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</si>
  <si>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</si>
  <si>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</si>
  <si>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</si>
  <si>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</si>
  <si>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</si>
  <si>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</si>
  <si>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</si>
  <si>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</si>
  <si>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</si>
  <si>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</si>
  <si>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</si>
  <si>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</si>
  <si>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</si>
  <si>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</si>
  <si>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</si>
  <si>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</si>
  <si>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</si>
  <si>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</si>
  <si>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</si>
  <si>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</si>
  <si>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</si>
  <si>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</si>
  <si>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</si>
  <si>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</si>
  <si>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</si>
  <si>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</si>
  <si>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</si>
  <si>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</si>
  <si>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</si>
  <si>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</si>
  <si>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</si>
  <si>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</si>
  <si>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</si>
  <si>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</si>
  <si>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</si>
  <si>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</si>
  <si>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</si>
  <si>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</si>
  <si>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</si>
  <si>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</si>
  <si>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</si>
  <si>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</si>
  <si>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</si>
  <si>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</si>
  <si>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</si>
  <si>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</si>
  <si>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</si>
  <si>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</si>
  <si>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</si>
  <si>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</si>
  <si>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</si>
  <si>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</si>
  <si>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</si>
  <si>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</si>
  <si>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</si>
  <si>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</si>
  <si>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</si>
  <si>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</si>
  <si>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</si>
  <si>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</si>
  <si>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</si>
  <si>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</si>
  <si>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</si>
  <si>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</si>
  <si>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</si>
  <si>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</si>
  <si>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</si>
  <si>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</si>
  <si>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</si>
  <si>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</si>
  <si>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</si>
  <si>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</si>
  <si>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</si>
  <si>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</si>
  <si>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</si>
  <si>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</si>
  <si>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</si>
  <si>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</si>
  <si>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</si>
  <si>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</si>
  <si>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</si>
  <si>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</si>
  <si>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</si>
  <si>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</si>
  <si>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</si>
  <si>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</si>
  <si>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</si>
  <si>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</si>
  <si>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</si>
  <si>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</si>
  <si>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</si>
  <si>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</si>
  <si>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</si>
  <si>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</si>
  <si>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</si>
  <si>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</si>
  <si>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</si>
  <si>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</si>
  <si>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</si>
  <si>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</si>
  <si>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</si>
  <si>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</si>
  <si>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</si>
  <si>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</si>
  <si>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</si>
  <si>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</si>
  <si>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</si>
  <si>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</si>
  <si>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</si>
  <si>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</si>
  <si>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</si>
  <si>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</si>
  <si>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</si>
  <si>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</si>
  <si>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</si>
  <si>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</si>
  <si>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</si>
  <si>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</si>
  <si>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</si>
  <si>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</si>
  <si>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</si>
  <si>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</si>
  <si>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</si>
  <si>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</si>
  <si>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</si>
  <si>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</si>
  <si>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</si>
  <si>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</si>
  <si>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</si>
  <si>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</si>
  <si>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</si>
  <si>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</si>
  <si>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</si>
  <si>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</si>
  <si>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</si>
  <si>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</si>
  <si>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</si>
  <si>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</si>
  <si>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</si>
  <si>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</si>
  <si>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</si>
  <si>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</si>
  <si>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</si>
  <si>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</si>
  <si>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</si>
  <si>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</si>
  <si>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</si>
  <si>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</si>
  <si>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</si>
  <si>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</si>
  <si>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</si>
  <si>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</si>
  <si>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</si>
  <si>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</si>
  <si>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</si>
  <si>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</si>
  <si>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</si>
  <si>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</si>
  <si>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</si>
  <si>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</si>
  <si>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</si>
  <si>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</si>
  <si>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</si>
  <si>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</si>
  <si>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</si>
  <si>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</si>
  <si>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</si>
  <si>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</si>
  <si>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</si>
  <si>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</si>
  <si>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</si>
  <si>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</si>
  <si>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</si>
  <si>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</si>
  <si>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</si>
  <si>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</si>
  <si>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</si>
  <si>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</si>
  <si>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</si>
  <si>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</si>
  <si>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</si>
  <si>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</si>
  <si>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</si>
  <si>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</si>
  <si>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</si>
  <si>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</si>
  <si>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</si>
  <si>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</si>
  <si>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</si>
  <si>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</si>
  <si>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</si>
  <si>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</si>
  <si>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</si>
  <si>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</si>
  <si>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</si>
  <si>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</si>
  <si>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</si>
  <si>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</si>
  <si>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</si>
  <si>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</si>
  <si>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</si>
  <si>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</si>
  <si>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</si>
  <si>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</si>
  <si>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</si>
  <si>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</si>
  <si>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</si>
  <si>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</si>
  <si>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</si>
  <si>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</si>
  <si>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</si>
  <si>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</si>
  <si>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</si>
  <si>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</si>
  <si>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</si>
  <si>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</si>
  <si>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</si>
  <si>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</si>
  <si>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</si>
  <si>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</si>
  <si>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</si>
  <si>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</si>
  <si>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</si>
  <si>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</si>
  <si>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</si>
  <si>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</si>
  <si>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</si>
  <si>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</si>
  <si>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</si>
  <si>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</si>
  <si>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</si>
  <si>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</si>
  <si>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</si>
  <si>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</si>
  <si>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</si>
  <si>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</si>
  <si>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</si>
  <si>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</si>
  <si>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</si>
  <si>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</si>
  <si>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</si>
  <si>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</si>
  <si>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</si>
  <si>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</si>
  <si>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</si>
  <si>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</si>
  <si>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</si>
  <si>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</si>
  <si>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</si>
  <si>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</si>
  <si>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</si>
  <si>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</si>
  <si>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</si>
  <si>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</si>
  <si>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</si>
  <si>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</si>
  <si>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</si>
  <si>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</si>
  <si>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</si>
  <si>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</si>
  <si>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</si>
  <si>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</si>
  <si>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</si>
  <si>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</si>
  <si>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</si>
  <si>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</si>
  <si>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</si>
  <si>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</si>
  <si>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</si>
  <si>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</si>
  <si>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</si>
  <si>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</si>
  <si>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</si>
  <si>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</si>
  <si>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</si>
  <si>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</si>
  <si>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</si>
  <si>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</si>
  <si>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</si>
  <si>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</si>
  <si>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</si>
  <si>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</si>
  <si>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</si>
  <si>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</si>
  <si>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</si>
  <si>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</si>
  <si>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</si>
  <si>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</si>
  <si>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</si>
  <si>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</si>
  <si>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</si>
  <si>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</si>
  <si>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</si>
  <si>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</si>
  <si>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</si>
  <si>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</si>
  <si>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</si>
  <si>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</si>
  <si>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</si>
  <si>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</si>
  <si>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</si>
  <si>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</si>
  <si>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</si>
  <si>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</si>
  <si>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</si>
  <si>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</si>
  <si>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</si>
  <si>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</si>
  <si>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</si>
  <si>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</si>
  <si>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</si>
  <si>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</si>
  <si>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</si>
  <si>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</si>
  <si>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</si>
  <si>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</si>
  <si>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</si>
  <si>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</si>
  <si>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</si>
  <si>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</si>
  <si>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</si>
  <si>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</si>
  <si>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</si>
  <si>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</si>
  <si>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</si>
  <si>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</si>
  <si>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</si>
  <si>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</si>
  <si>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</si>
  <si>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</si>
  <si>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</si>
  <si>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</si>
  <si>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</si>
  <si>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</si>
  <si>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</si>
  <si>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</si>
  <si>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</si>
  <si>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</si>
  <si>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</si>
  <si>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</si>
  <si>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</si>
  <si>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</si>
  <si>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</si>
  <si>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</si>
  <si>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</si>
  <si>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</si>
  <si>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</si>
  <si>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</si>
  <si>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</si>
  <si>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</si>
  <si>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</si>
  <si>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</si>
  <si>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</si>
  <si>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</si>
  <si>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</si>
  <si>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</si>
  <si>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</si>
  <si>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</si>
  <si>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</si>
  <si>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</si>
  <si>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</si>
  <si>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</si>
  <si>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</si>
  <si>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</si>
  <si>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</si>
  <si>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</si>
  <si>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</si>
  <si>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</si>
  <si>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</si>
  <si>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</si>
  <si>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</si>
  <si>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</si>
  <si>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</si>
  <si>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</si>
  <si>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</si>
  <si>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</si>
  <si>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</si>
  <si>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</si>
  <si>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</si>
  <si>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</si>
  <si>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</si>
  <si>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</si>
  <si>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</si>
  <si>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</si>
  <si>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</si>
  <si>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</si>
  <si>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</si>
  <si>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</si>
  <si>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</si>
  <si>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</si>
  <si>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</si>
  <si>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</si>
  <si>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</si>
  <si>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</si>
  <si>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</si>
  <si>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</si>
  <si>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</si>
  <si>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</si>
  <si>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</si>
  <si>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</si>
  <si>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</si>
  <si>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</si>
  <si>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</si>
  <si>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</si>
  <si>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</si>
  <si>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</si>
  <si>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</si>
  <si>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</si>
  <si>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</si>
  <si>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</si>
  <si>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</si>
  <si>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</si>
  <si>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</si>
  <si>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</si>
  <si>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</si>
  <si>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</si>
  <si>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</si>
  <si>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</si>
  <si>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</si>
  <si>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</si>
  <si>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</si>
  <si>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</si>
  <si>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</si>
  <si>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</si>
  <si>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</si>
  <si>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</si>
  <si>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</si>
  <si>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</si>
  <si>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</si>
  <si>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</si>
  <si>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</si>
  <si>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</si>
  <si>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</si>
  <si>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</si>
  <si>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</si>
  <si>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</si>
  <si>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</si>
  <si>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</si>
  <si>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</si>
  <si>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</si>
  <si>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</si>
  <si>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</si>
  <si>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</si>
  <si>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</si>
  <si>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</si>
  <si>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</si>
  <si>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</si>
  <si>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</si>
  <si>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</si>
  <si>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</si>
  <si>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</si>
  <si>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</si>
  <si>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</si>
  <si>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</si>
  <si>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</si>
  <si>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</si>
  <si>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</si>
  <si>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</si>
  <si>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</si>
  <si>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</si>
  <si>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</si>
  <si>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</si>
  <si>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</si>
  <si>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</si>
  <si>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</si>
  <si>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</si>
  <si>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</si>
  <si>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</si>
  <si>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</si>
  <si>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</si>
  <si>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</si>
  <si>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</si>
  <si>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</si>
  <si>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</si>
  <si>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</si>
  <si>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</si>
  <si>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</si>
  <si>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</si>
  <si>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</si>
  <si>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</si>
  <si>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</si>
  <si>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</si>
  <si>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</si>
  <si>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</si>
  <si>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</si>
  <si>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</si>
  <si>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</si>
  <si>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</si>
  <si>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</si>
  <si>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</si>
  <si>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</si>
  <si>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</si>
  <si>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</si>
  <si>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</si>
  <si>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</si>
  <si>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</si>
  <si>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</si>
  <si>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</si>
  <si>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</si>
  <si>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</si>
  <si>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</si>
  <si>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</si>
  <si>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</si>
  <si>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</si>
  <si>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</si>
  <si>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</si>
  <si>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</si>
  <si>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</si>
  <si>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</si>
  <si>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</si>
  <si>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</si>
  <si>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</si>
  <si>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</si>
  <si>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</si>
  <si>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</si>
  <si>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</si>
  <si>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</si>
  <si>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</si>
  <si>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</si>
  <si>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</si>
  <si>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</si>
  <si>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</si>
  <si>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</si>
  <si>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</si>
  <si>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</si>
  <si>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</si>
  <si>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</si>
  <si>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</si>
  <si>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</si>
  <si>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</si>
  <si>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</si>
  <si>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</si>
  <si>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</si>
  <si>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</si>
  <si>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</si>
  <si>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</si>
  <si>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</si>
  <si>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</si>
  <si>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</si>
  <si>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</si>
  <si>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</si>
  <si>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</si>
  <si>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</si>
  <si>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</si>
  <si>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</si>
  <si>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</si>
  <si>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</si>
  <si>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</si>
  <si>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</si>
  <si>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</si>
  <si>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</si>
  <si>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</si>
  <si>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</si>
  <si>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</si>
  <si>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</si>
  <si>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</si>
  <si>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</si>
  <si>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</si>
  <si>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</si>
  <si>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</si>
  <si>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</si>
  <si>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</si>
  <si>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</si>
  <si>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</si>
  <si>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</si>
  <si>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</si>
  <si>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</si>
  <si>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</si>
  <si>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</si>
  <si>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</si>
  <si>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</si>
  <si>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</si>
  <si>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</si>
  <si>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</si>
  <si>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</si>
  <si>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</si>
  <si>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</si>
  <si>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</si>
  <si>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</si>
  <si>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</si>
  <si>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</si>
  <si>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</si>
  <si>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</si>
  <si>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</si>
  <si>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</si>
  <si>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</si>
  <si>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</si>
  <si>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</si>
  <si>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</si>
  <si>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</si>
  <si>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</si>
  <si>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</si>
  <si>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</si>
  <si>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</si>
  <si>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</si>
  <si>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</si>
  <si>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</si>
  <si>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</si>
  <si>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</si>
  <si>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</si>
  <si>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</si>
  <si>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</si>
  <si>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</si>
  <si>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</si>
  <si>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</si>
  <si>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</si>
  <si>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</si>
  <si>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</si>
  <si>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</si>
  <si>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</si>
  <si>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</si>
  <si>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</si>
  <si>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</si>
  <si>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</si>
  <si>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</si>
  <si>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</si>
  <si>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</si>
  <si>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</si>
  <si>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</si>
  <si>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</si>
  <si>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</si>
  <si>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</si>
  <si>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</si>
  <si>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</si>
  <si>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</si>
  <si>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</si>
  <si>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</si>
  <si>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</si>
  <si>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</si>
  <si>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</si>
  <si>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</si>
  <si>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</si>
  <si>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</si>
  <si>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</si>
  <si>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</si>
  <si>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</si>
  <si>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</si>
  <si>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</si>
  <si>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</si>
  <si>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</si>
  <si>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</si>
  <si>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</si>
  <si>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</si>
  <si>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</si>
  <si>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</si>
  <si>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</si>
  <si>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</si>
  <si>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</si>
  <si>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</si>
  <si>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</si>
  <si>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</si>
  <si>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</si>
  <si>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</si>
  <si>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</si>
  <si>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</si>
  <si>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</si>
  <si>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</si>
  <si>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</si>
  <si>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</si>
  <si>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</si>
  <si>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</si>
  <si>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</si>
  <si>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</si>
  <si>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</si>
  <si>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</si>
  <si>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</si>
  <si>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</si>
  <si>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</si>
  <si>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</si>
  <si>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</si>
  <si>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</si>
  <si>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</si>
  <si>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</si>
  <si>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</si>
  <si>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</si>
  <si>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</si>
  <si>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</si>
  <si>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</si>
  <si>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</si>
  <si>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</si>
  <si>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</si>
  <si>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</si>
  <si>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</si>
  <si>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</si>
  <si>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</si>
  <si>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</si>
  <si>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</si>
  <si>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</si>
  <si>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</si>
  <si>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</si>
  <si>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</si>
  <si>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</si>
  <si>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</si>
  <si>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</si>
  <si>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</si>
  <si>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</si>
  <si>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</si>
  <si>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</si>
  <si>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</si>
  <si>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</si>
  <si>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</si>
  <si>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</si>
  <si>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</si>
  <si>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</si>
  <si>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</si>
  <si>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</si>
  <si>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</si>
  <si>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</si>
  <si>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</si>
  <si>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</si>
  <si>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</si>
  <si>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</si>
  <si>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</si>
  <si>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</si>
  <si>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</si>
  <si>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</si>
  <si>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</si>
  <si>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</si>
  <si>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</si>
  <si>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</si>
  <si>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</si>
  <si>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</si>
  <si>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</si>
  <si>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</si>
  <si>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</si>
  <si>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</si>
  <si>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</si>
  <si>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</si>
  <si>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</si>
  <si>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</si>
  <si>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</si>
  <si>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</si>
  <si>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</si>
  <si>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</si>
  <si>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</si>
  <si>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</si>
  <si>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</si>
  <si>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</si>
  <si>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</si>
  <si>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</si>
  <si>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</si>
  <si>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</si>
  <si>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</si>
  <si>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</si>
  <si>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</si>
  <si>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</si>
  <si>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</si>
  <si>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</si>
  <si>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</si>
  <si>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</si>
  <si>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</si>
  <si>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</si>
  <si>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</si>
  <si>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</si>
  <si>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</si>
  <si>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</si>
  <si>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</si>
  <si>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</si>
  <si>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</si>
  <si>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</si>
  <si>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</si>
  <si>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</si>
  <si>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</si>
  <si>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</si>
  <si>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</si>
  <si>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</si>
  <si>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</si>
  <si>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</si>
  <si>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</si>
  <si>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</si>
  <si>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</si>
  <si>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</si>
  <si>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</si>
  <si>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</si>
  <si>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</si>
  <si>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</si>
  <si>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</si>
  <si>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</si>
  <si>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</si>
  <si>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</si>
  <si>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</si>
  <si>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</si>
  <si>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</si>
  <si>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</si>
  <si>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</si>
  <si>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</si>
  <si>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</si>
  <si>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</si>
  <si>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</si>
  <si>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</si>
  <si>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</si>
  <si>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</si>
  <si>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</si>
  <si>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</si>
  <si>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</si>
  <si>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</si>
  <si>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</si>
  <si>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</si>
  <si>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</si>
  <si>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</si>
  <si>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</si>
  <si>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</si>
  <si>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</si>
  <si>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</si>
  <si>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</si>
  <si>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</si>
  <si>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</si>
  <si>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</si>
  <si>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</si>
  <si>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</si>
  <si>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</si>
  <si>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</si>
  <si>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</si>
  <si>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</si>
  <si>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</si>
  <si>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</si>
  <si>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</si>
  <si>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</si>
  <si>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</si>
  <si>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</si>
  <si>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</si>
  <si>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</si>
  <si>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</si>
  <si>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</si>
  <si>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</si>
  <si>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</si>
  <si>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</si>
  <si>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</si>
  <si>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</si>
  <si>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</si>
  <si>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</si>
  <si>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</si>
  <si>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</si>
  <si>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</si>
  <si>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</si>
  <si>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</si>
  <si>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</si>
  <si>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</si>
  <si>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</si>
  <si>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</si>
  <si>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</si>
  <si>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</si>
  <si>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</si>
  <si>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</si>
  <si>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</si>
  <si>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</si>
  <si>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</si>
  <si>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</si>
  <si>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</si>
  <si>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</si>
  <si>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</si>
  <si>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</si>
  <si>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</si>
  <si>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</si>
  <si>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</si>
  <si>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</si>
  <si>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</si>
  <si>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</si>
  <si>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</si>
  <si>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</si>
  <si>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</si>
  <si>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</si>
  <si>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</si>
  <si>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</si>
  <si>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</si>
  <si>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</si>
  <si>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</si>
  <si>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</si>
  <si>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</si>
  <si>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</si>
  <si>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</si>
  <si>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</si>
  <si>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</si>
  <si>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</si>
  <si>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</si>
  <si>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</si>
  <si>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</si>
  <si>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</si>
  <si>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</si>
  <si>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</si>
  <si>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</si>
  <si>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</si>
  <si>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</si>
  <si>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</si>
  <si>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</si>
  <si>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</si>
  <si>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</si>
  <si>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</si>
  <si>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</si>
  <si>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</si>
  <si>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</si>
  <si>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</si>
  <si>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</si>
  <si>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</si>
  <si>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</si>
  <si>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</si>
  <si>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</si>
  <si>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</si>
  <si>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</si>
  <si>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</si>
  <si>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</si>
  <si>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</si>
  <si>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</si>
  <si>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</si>
  <si>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</si>
  <si>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</si>
  <si>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</si>
  <si>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</si>
  <si>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</si>
  <si>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</si>
  <si>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</si>
  <si>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</si>
  <si>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</si>
  <si>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</si>
  <si>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</si>
  <si>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</si>
  <si>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</si>
  <si>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</si>
  <si>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</si>
  <si>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</si>
  <si>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</si>
  <si>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</si>
  <si>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</si>
  <si>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</si>
  <si>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</si>
  <si>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</si>
  <si>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</si>
  <si>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</si>
  <si>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</si>
  <si>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</si>
  <si>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</si>
  <si>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</si>
  <si>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</si>
  <si>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</si>
  <si>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</si>
  <si>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</si>
  <si>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</si>
  <si>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</si>
  <si>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</si>
  <si>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</si>
  <si>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</si>
  <si>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</si>
  <si>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</si>
  <si>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</si>
  <si>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</si>
  <si>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</si>
  <si>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</si>
  <si>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</si>
  <si>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</si>
  <si>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</si>
  <si>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</si>
  <si>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</si>
  <si>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</si>
  <si>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</si>
  <si>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</si>
  <si>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</si>
  <si>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</si>
  <si>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</si>
  <si>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</si>
  <si>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</si>
  <si>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</si>
  <si>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</si>
  <si>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</si>
  <si>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</si>
  <si>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</si>
  <si>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</si>
  <si>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</si>
  <si>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</si>
  <si>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</si>
  <si>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</si>
  <si>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</si>
  <si>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</si>
  <si>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</si>
  <si>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</si>
  <si>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</si>
  <si>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</si>
  <si>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</si>
  <si>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</si>
  <si>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</si>
  <si>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</si>
  <si>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</si>
  <si>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</si>
  <si>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</si>
  <si>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</si>
  <si>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</si>
  <si>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</si>
  <si>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</si>
  <si>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</si>
  <si>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</si>
  <si>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</si>
  <si>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</si>
  <si>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</si>
  <si>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</si>
  <si>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</si>
  <si>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</si>
  <si>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</si>
  <si>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</si>
  <si>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</si>
  <si>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</si>
  <si>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</si>
  <si>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</si>
  <si>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</si>
  <si>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</si>
  <si>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</si>
  <si>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</si>
  <si>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</si>
  <si>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</si>
  <si>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</si>
  <si>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</si>
  <si>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</si>
  <si>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</si>
  <si>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</si>
  <si>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</si>
  <si>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</si>
  <si>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</si>
  <si>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</si>
  <si>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</si>
  <si>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</si>
  <si>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</si>
  <si>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</si>
  <si>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</si>
  <si>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</si>
  <si>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</si>
  <si>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</si>
  <si>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</si>
  <si>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</si>
  <si>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</si>
  <si>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</si>
  <si>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</si>
  <si>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</si>
  <si>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</si>
  <si>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</si>
  <si>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</si>
  <si>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</si>
  <si>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</si>
  <si>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</si>
  <si>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</si>
  <si>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</si>
  <si>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</si>
  <si>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</si>
  <si>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</si>
  <si>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</si>
  <si>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</si>
  <si>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</si>
  <si>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</si>
  <si>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</si>
  <si>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</si>
  <si>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</si>
  <si>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</si>
  <si>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</si>
  <si>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</si>
  <si>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</si>
  <si>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</si>
  <si>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</si>
  <si>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</si>
  <si>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</si>
  <si>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</si>
  <si>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</si>
  <si>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</si>
  <si>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</si>
  <si>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</si>
  <si>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</si>
  <si>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</si>
  <si>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</si>
  <si>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</si>
  <si>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</si>
  <si>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</si>
  <si>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</si>
  <si>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</si>
  <si>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</si>
  <si>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</si>
  <si>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</si>
  <si>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</si>
  <si>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</si>
  <si>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</si>
  <si>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</si>
  <si>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</si>
  <si>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</si>
  <si>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</si>
  <si>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</si>
  <si>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</si>
  <si>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</si>
  <si>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</si>
  <si>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</si>
  <si>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</si>
  <si>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</si>
  <si>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</si>
  <si>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</si>
  <si>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</si>
  <si>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</si>
  <si>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</si>
  <si>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</si>
  <si>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</si>
  <si>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</si>
  <si>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</si>
  <si>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</si>
  <si>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</si>
  <si>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</si>
  <si>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</si>
  <si>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</si>
  <si>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</si>
  <si>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</si>
  <si>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</si>
  <si>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</si>
  <si>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</si>
  <si>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</si>
  <si>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</si>
  <si>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</si>
  <si>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</si>
  <si>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</si>
  <si>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</si>
  <si>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</si>
  <si>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</si>
  <si>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</si>
  <si>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</si>
  <si>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</si>
  <si>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</si>
  <si>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</si>
  <si>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</si>
  <si>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</si>
  <si>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</si>
  <si>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</si>
  <si>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</si>
  <si>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</si>
  <si>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</si>
  <si>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</si>
  <si>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</si>
  <si>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</si>
  <si>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</si>
  <si>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</si>
  <si>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</si>
  <si>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</si>
  <si>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</si>
  <si>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</si>
  <si>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</si>
  <si>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</si>
  <si>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</si>
  <si>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</si>
  <si>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</si>
  <si>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</si>
  <si>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</si>
  <si>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</si>
  <si>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</si>
  <si>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</si>
  <si>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</si>
  <si>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</si>
  <si>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</si>
  <si>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</si>
  <si>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</si>
  <si>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</si>
  <si>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</si>
  <si>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</si>
  <si>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</si>
  <si>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</si>
  <si>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</si>
  <si>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</si>
  <si>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</si>
  <si>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</si>
  <si>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</si>
  <si>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</si>
  <si>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</si>
  <si>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</si>
  <si>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</si>
  <si>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</si>
  <si>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</si>
  <si>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</si>
  <si>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</si>
  <si>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</si>
  <si>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</si>
  <si>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</si>
  <si>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</si>
  <si>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</si>
  <si>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</si>
  <si>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</si>
  <si>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</si>
  <si>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</si>
  <si>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</si>
  <si>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</si>
  <si>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</si>
  <si>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</si>
  <si>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</si>
  <si>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</si>
  <si>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</si>
  <si>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</si>
  <si>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</si>
  <si>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</si>
  <si>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</si>
  <si>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</si>
  <si>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</si>
  <si>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</si>
  <si>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</si>
  <si>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</si>
  <si>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</si>
  <si>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</si>
  <si>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</si>
  <si>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</si>
  <si>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</si>
  <si>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</si>
  <si>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</si>
  <si>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</si>
  <si>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</si>
  <si>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</si>
  <si>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</si>
  <si>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</si>
  <si>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</si>
  <si>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</si>
  <si>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</si>
  <si>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</si>
  <si>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</si>
  <si>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</si>
  <si>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</si>
  <si>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</si>
  <si>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</si>
  <si>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</si>
  <si>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</si>
  <si>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</si>
  <si>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</si>
  <si>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</si>
  <si>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</si>
  <si>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</si>
  <si>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</si>
  <si>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</si>
  <si>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</si>
  <si>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</si>
  <si>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</si>
  <si>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</si>
  <si>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</si>
  <si>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</si>
  <si>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</si>
  <si>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</si>
  <si>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</si>
  <si>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</si>
  <si>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</si>
  <si>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</si>
  <si>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</si>
  <si>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</si>
  <si>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</si>
  <si>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</si>
  <si>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</si>
  <si>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</si>
  <si>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</si>
  <si>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</si>
  <si>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</si>
  <si>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</si>
  <si>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</si>
  <si>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</si>
  <si>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</si>
  <si>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</si>
  <si>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</si>
  <si>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</si>
  <si>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</si>
  <si>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</si>
  <si>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</si>
  <si>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</si>
  <si>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</si>
  <si>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</si>
  <si>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</si>
  <si>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</si>
  <si>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</si>
  <si>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</si>
  <si>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</si>
  <si>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</si>
  <si>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</si>
  <si>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</si>
  <si>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</si>
  <si>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</si>
  <si>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</si>
  <si>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</si>
  <si>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</si>
  <si>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</si>
  <si>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</si>
  <si>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</si>
  <si>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</si>
  <si>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</si>
  <si>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</si>
  <si>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</si>
  <si>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</si>
  <si>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</si>
  <si>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</si>
  <si>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</si>
  <si>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</si>
  <si>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</si>
  <si>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</si>
  <si>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</si>
  <si>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</si>
  <si>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</si>
  <si>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</si>
  <si>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</si>
  <si>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</si>
  <si>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</si>
  <si>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</si>
  <si>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</si>
  <si>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</si>
  <si>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</si>
  <si>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</si>
  <si>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</si>
  <si>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</si>
  <si>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</si>
  <si>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</si>
  <si>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</si>
  <si>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</si>
  <si>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</si>
  <si>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</si>
  <si>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</si>
  <si>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</si>
  <si>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</si>
  <si>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</si>
  <si>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</si>
  <si>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</si>
  <si>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</si>
  <si>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</si>
  <si>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</si>
  <si>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</si>
  <si>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</si>
  <si>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</si>
  <si>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</si>
  <si>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</si>
  <si>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</si>
  <si>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</si>
  <si>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</si>
  <si>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</si>
  <si>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</si>
  <si>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</si>
  <si>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</si>
  <si>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</si>
  <si>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</si>
  <si>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</si>
  <si>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</si>
  <si>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</si>
  <si>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</si>
  <si>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</si>
  <si>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</si>
  <si>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</si>
  <si>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</si>
  <si>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</si>
  <si>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</si>
  <si>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</si>
  <si>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</si>
  <si>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</si>
  <si>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</si>
  <si>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</si>
  <si>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</si>
  <si>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</si>
  <si>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</si>
  <si>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</si>
  <si>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</si>
  <si>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</si>
  <si>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</si>
  <si>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</si>
  <si>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</si>
  <si>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</si>
  <si>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</si>
  <si>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</si>
  <si>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</si>
  <si>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</si>
  <si>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</si>
  <si>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</si>
  <si>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</si>
  <si>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</si>
  <si>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</si>
  <si>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</si>
  <si>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</si>
  <si>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</si>
  <si>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</si>
  <si>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</si>
  <si>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</si>
  <si>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</si>
  <si>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</si>
  <si>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</si>
  <si>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</si>
  <si>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</si>
  <si>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</si>
  <si>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</si>
  <si>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</si>
  <si>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</si>
  <si>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</si>
  <si>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</si>
  <si>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</si>
  <si>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</si>
  <si>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</si>
  <si>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</si>
  <si>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</si>
  <si>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</si>
  <si>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</si>
  <si>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</si>
  <si>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</si>
  <si>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</si>
  <si>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</si>
  <si>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</si>
  <si>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</si>
  <si>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</si>
  <si>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</si>
  <si>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</si>
  <si>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</si>
  <si>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</si>
  <si>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</si>
  <si>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</si>
  <si>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</si>
  <si>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</si>
  <si>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</si>
  <si>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</si>
  <si>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</si>
  <si>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</si>
  <si>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</si>
  <si>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</si>
  <si>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</si>
  <si>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</si>
  <si>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</si>
  <si>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</si>
  <si>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</si>
  <si>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</si>
  <si>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</si>
  <si>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</si>
  <si>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</si>
  <si>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</si>
  <si>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</si>
  <si>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</si>
  <si>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</si>
  <si>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</si>
  <si>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</si>
  <si>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</si>
  <si>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</si>
  <si>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</si>
  <si>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</si>
  <si>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</si>
  <si>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</si>
  <si>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</si>
  <si>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</si>
  <si>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</si>
  <si>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</si>
  <si>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</si>
  <si>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</si>
  <si>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</si>
  <si>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</si>
  <si>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</si>
  <si>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</si>
  <si>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</si>
  <si>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</si>
  <si>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</si>
  <si>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</si>
  <si>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</si>
  <si>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</si>
  <si>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</si>
  <si>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</si>
  <si>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</si>
  <si>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</si>
  <si>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</si>
  <si>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</si>
  <si>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</si>
  <si>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</si>
  <si>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</si>
  <si>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</si>
  <si>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</si>
  <si>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</si>
  <si>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</si>
  <si>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</si>
  <si>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</si>
  <si>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</si>
  <si>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</si>
  <si>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</si>
  <si>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</si>
  <si>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</si>
  <si>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</si>
  <si>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</si>
  <si>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</si>
  <si>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</si>
  <si>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</si>
  <si>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</si>
  <si>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</si>
  <si>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</si>
  <si>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</si>
  <si>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</si>
  <si>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</si>
  <si>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</si>
  <si>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</si>
  <si>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</si>
  <si>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</si>
  <si>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</si>
  <si>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</si>
  <si>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</si>
  <si>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</si>
  <si>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</si>
  <si>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</si>
  <si>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</si>
  <si>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</si>
  <si>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</si>
  <si>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</si>
  <si>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</si>
  <si>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</si>
  <si>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</si>
  <si>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</si>
  <si>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</si>
  <si>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</si>
  <si>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</si>
  <si>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</si>
  <si>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</si>
  <si>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</si>
  <si>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</si>
  <si>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</si>
  <si>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</si>
  <si>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</si>
  <si>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</si>
  <si>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</si>
  <si>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</si>
  <si>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</si>
  <si>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</si>
  <si>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</si>
  <si>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</si>
  <si>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</si>
  <si>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</si>
  <si>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</si>
  <si>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</si>
  <si>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</si>
  <si>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</si>
  <si>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</si>
  <si>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</si>
  <si>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</si>
  <si>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</si>
  <si>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</si>
  <si>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</si>
  <si>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</si>
  <si>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</si>
  <si>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</si>
  <si>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</si>
  <si>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</si>
  <si>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</si>
  <si>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</si>
  <si>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</si>
  <si>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</si>
  <si>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</si>
  <si>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</si>
  <si>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</si>
  <si>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</si>
  <si>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</si>
  <si>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</si>
  <si>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</si>
  <si>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</si>
  <si>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</si>
  <si>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</si>
  <si>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</si>
  <si>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</si>
  <si>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</si>
  <si>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</si>
  <si>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</si>
  <si>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</si>
  <si>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</si>
  <si>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</si>
  <si>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</si>
  <si>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</si>
  <si>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</si>
  <si>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</si>
  <si>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</si>
  <si>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</si>
  <si>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</si>
  <si>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</si>
  <si>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</si>
  <si>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</si>
  <si>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</si>
  <si>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</si>
  <si>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</si>
  <si>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</si>
  <si>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</si>
  <si>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</si>
  <si>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</si>
  <si>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</si>
  <si>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</si>
  <si>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</si>
  <si>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</si>
  <si>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</si>
  <si>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</si>
  <si>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</si>
  <si>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</si>
  <si>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</si>
  <si>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</si>
  <si>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</si>
  <si>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</si>
  <si>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</si>
  <si>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</si>
  <si>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</si>
  <si>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</si>
  <si>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</si>
  <si>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</si>
  <si>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</si>
  <si>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</si>
  <si>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</si>
  <si>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</si>
  <si>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</si>
  <si>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</si>
  <si>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</si>
  <si>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</si>
  <si>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</si>
  <si>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</si>
  <si>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</si>
  <si>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</si>
  <si>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</si>
  <si>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</si>
  <si>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</si>
  <si>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</si>
  <si>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</si>
  <si>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</si>
  <si>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</si>
  <si>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</si>
  <si>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</si>
  <si>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</si>
  <si>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</si>
  <si>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</si>
  <si>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</si>
  <si>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</si>
  <si>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</si>
  <si>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</si>
  <si>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</si>
  <si>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</si>
  <si>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</si>
  <si>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</si>
  <si>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</si>
  <si>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</si>
  <si>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</si>
  <si>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</si>
  <si>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</si>
  <si>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</si>
  <si>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</si>
  <si>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</si>
  <si>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</si>
  <si>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</si>
  <si>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</si>
  <si>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</si>
  <si>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</si>
  <si>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</si>
  <si>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</si>
  <si>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</si>
  <si>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</si>
  <si>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</si>
  <si>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</si>
  <si>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</si>
  <si>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</si>
  <si>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</si>
  <si>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</si>
  <si>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</si>
  <si>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</si>
  <si>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</si>
  <si>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</si>
  <si>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</si>
  <si>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</si>
  <si>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</si>
  <si>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</si>
  <si>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</si>
  <si>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</si>
  <si>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</si>
  <si>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</si>
  <si>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</si>
  <si>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</si>
  <si>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</si>
  <si>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</si>
  <si>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</si>
  <si>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</si>
  <si>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</si>
  <si>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</si>
  <si>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</si>
  <si>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</si>
  <si>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</si>
  <si>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</si>
  <si>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</si>
  <si>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</si>
  <si>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</si>
  <si>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</si>
  <si>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</si>
  <si>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</si>
  <si>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</si>
  <si>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</si>
  <si>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</si>
  <si>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</si>
  <si>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</si>
  <si>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</si>
  <si>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</si>
  <si>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</si>
  <si>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</si>
  <si>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</si>
  <si>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</si>
  <si>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</si>
  <si>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</si>
  <si>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</si>
  <si>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</si>
  <si>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</si>
  <si>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</si>
  <si>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</si>
  <si>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</si>
  <si>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</si>
  <si>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</si>
  <si>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</si>
  <si>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</si>
  <si>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</si>
  <si>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</si>
  <si>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</si>
  <si>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</si>
  <si>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</si>
  <si>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</si>
  <si>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</si>
  <si>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</si>
  <si>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</si>
  <si>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</si>
  <si>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</si>
  <si>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</si>
  <si>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</si>
  <si>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</si>
  <si>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</si>
  <si>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</si>
  <si>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</si>
  <si>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</si>
  <si>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</si>
  <si>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</si>
  <si>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</si>
  <si>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</si>
  <si>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</si>
  <si>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</si>
  <si>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</si>
  <si>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</si>
  <si>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</si>
  <si>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</si>
  <si>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</si>
  <si>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</si>
  <si>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</si>
  <si>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</si>
  <si>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</si>
  <si>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</si>
  <si>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</si>
  <si>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</si>
  <si>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</si>
  <si>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</si>
  <si>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</si>
  <si>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</si>
  <si>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</si>
  <si>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</si>
  <si>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</si>
  <si>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</si>
  <si>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</si>
  <si>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</si>
  <si>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</si>
  <si>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</si>
  <si>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</si>
  <si>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</si>
  <si>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</si>
  <si>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</si>
  <si>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</si>
  <si>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</si>
  <si>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</si>
  <si>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</si>
  <si>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</si>
  <si>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</si>
  <si>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</si>
  <si>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</si>
  <si>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</si>
  <si>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</si>
  <si>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</si>
  <si>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</si>
  <si>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</si>
  <si>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</si>
  <si>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</si>
  <si>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</si>
  <si>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</si>
  <si>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</si>
  <si>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</si>
  <si>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</si>
  <si>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</si>
  <si>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</si>
  <si>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</si>
  <si>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</si>
  <si>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</si>
  <si>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</si>
  <si>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</si>
  <si>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</si>
  <si>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</si>
  <si>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</si>
  <si>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</si>
  <si>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</si>
  <si>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</si>
  <si>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</si>
  <si>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</si>
  <si>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</si>
  <si>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</si>
  <si>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</si>
  <si>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</si>
  <si>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</si>
  <si>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</si>
  <si>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</si>
  <si>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</si>
  <si>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</si>
  <si>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</si>
  <si>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</si>
  <si>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</si>
  <si>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</si>
  <si>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</si>
  <si>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</si>
  <si>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</si>
  <si>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</si>
  <si>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</si>
  <si>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</si>
  <si>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</si>
  <si>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</si>
  <si>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</si>
  <si>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</si>
  <si>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</si>
  <si>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</si>
  <si>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</si>
  <si>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</si>
  <si>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</si>
  <si>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</si>
  <si>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</si>
  <si>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</si>
  <si>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</si>
  <si>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</si>
  <si>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</si>
  <si>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</si>
  <si>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</si>
  <si>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</si>
  <si>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</si>
  <si>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</si>
  <si>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</si>
  <si>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</si>
  <si>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</si>
  <si>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</si>
  <si>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</si>
  <si>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</si>
  <si>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</si>
  <si>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</si>
  <si>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</si>
  <si>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</si>
  <si>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</si>
  <si>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</si>
  <si>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</si>
  <si>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</si>
  <si>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</si>
  <si>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</si>
  <si>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</si>
  <si>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</si>
  <si>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</si>
  <si>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</si>
  <si>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</si>
  <si>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</si>
  <si>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</si>
  <si>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</si>
  <si>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</si>
  <si>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</si>
  <si>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</si>
  <si>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</si>
  <si>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</si>
  <si>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</si>
  <si>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</si>
  <si>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</si>
  <si>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</si>
  <si>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</si>
  <si>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</si>
  <si>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</si>
  <si>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</si>
  <si>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</si>
  <si>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</si>
  <si>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</si>
  <si>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</si>
  <si>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</si>
  <si>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</si>
  <si>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</si>
  <si>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</si>
  <si>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</si>
  <si>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</si>
  <si>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</si>
  <si>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</si>
  <si>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</si>
  <si>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</si>
  <si>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</si>
  <si>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</si>
  <si>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</si>
  <si>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</si>
  <si>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</si>
  <si>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</si>
  <si>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</si>
  <si>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</si>
  <si>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</si>
  <si>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</si>
  <si>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</si>
  <si>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</si>
  <si>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</si>
  <si>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</si>
  <si>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</si>
  <si>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</si>
  <si>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</si>
  <si>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</si>
  <si>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</si>
  <si>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</si>
  <si>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</si>
  <si>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</si>
  <si>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</si>
  <si>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</si>
  <si>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</si>
  <si>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</si>
  <si>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</si>
  <si>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</si>
  <si>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</si>
  <si>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</si>
  <si>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</si>
  <si>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</si>
  <si>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</si>
  <si>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</si>
  <si>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</si>
  <si>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</si>
  <si>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</si>
  <si>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</si>
  <si>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</si>
  <si>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</si>
  <si>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</si>
  <si>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</si>
  <si>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</si>
  <si>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</si>
  <si>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</si>
  <si>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</si>
  <si>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</si>
  <si>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</si>
  <si>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</si>
  <si>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</si>
  <si>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</si>
  <si>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</si>
  <si>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</si>
  <si>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</si>
  <si>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</si>
  <si>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</si>
  <si>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</si>
  <si>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</si>
  <si>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</si>
  <si>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</si>
  <si>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</si>
  <si>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</si>
  <si>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</si>
  <si>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</si>
  <si>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</si>
  <si>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</si>
  <si>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</si>
  <si>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</si>
  <si>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</si>
  <si>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</si>
  <si>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</si>
  <si>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</si>
  <si>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</si>
  <si>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</si>
  <si>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</si>
  <si>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</si>
  <si>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</si>
  <si>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</si>
  <si>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</si>
  <si>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</si>
  <si>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</si>
  <si>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</si>
  <si>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</si>
  <si>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</si>
  <si>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</si>
  <si>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</si>
  <si>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</si>
  <si>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</si>
  <si>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</si>
  <si>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</si>
  <si>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</si>
  <si>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</si>
  <si>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</si>
  <si>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</si>
  <si>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</si>
  <si>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</si>
  <si>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</si>
  <si>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</si>
  <si>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</si>
  <si>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</si>
  <si>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</si>
  <si>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</si>
  <si>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</si>
  <si>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</si>
  <si>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</si>
  <si>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</si>
  <si>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</si>
  <si>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</si>
  <si>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</si>
  <si>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</si>
  <si>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</si>
  <si>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</si>
  <si>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</si>
  <si>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</si>
  <si>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</si>
  <si>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</si>
  <si>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</si>
  <si>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</si>
  <si>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</si>
  <si>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</si>
  <si>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</si>
  <si>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</si>
  <si>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</si>
  <si>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</si>
  <si>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</si>
  <si>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</si>
  <si>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</si>
  <si>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</si>
  <si>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</si>
  <si>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</si>
  <si>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</si>
  <si>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</si>
  <si>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</si>
  <si>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</si>
  <si>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</si>
  <si>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</si>
  <si>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</si>
  <si>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</si>
  <si>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</si>
  <si>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</si>
  <si>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</si>
  <si>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</si>
  <si>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</si>
  <si>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</si>
  <si>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</si>
  <si>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</si>
  <si>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</si>
  <si>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</si>
  <si>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</si>
  <si>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</si>
  <si>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</si>
  <si>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</si>
  <si>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</si>
  <si>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</si>
  <si>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</si>
  <si>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</si>
  <si>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</si>
  <si>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</si>
  <si>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</si>
  <si>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</si>
  <si>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</si>
  <si>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</si>
  <si>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</si>
  <si>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</si>
  <si>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</si>
  <si>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</si>
  <si>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</si>
  <si>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</si>
  <si>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</si>
  <si>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</si>
  <si>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</si>
  <si>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</si>
  <si>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</si>
  <si>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</si>
  <si>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</si>
  <si>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</si>
  <si>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</si>
  <si>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</si>
  <si>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</si>
  <si>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</si>
  <si>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</si>
  <si>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</si>
  <si>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</si>
  <si>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</si>
  <si>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</si>
  <si>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</si>
  <si>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</si>
  <si>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</si>
  <si>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</si>
  <si>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</si>
  <si>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</si>
  <si>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</si>
  <si>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</si>
  <si>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</si>
  <si>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</si>
  <si>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</si>
  <si>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</si>
  <si>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</si>
  <si>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</si>
  <si>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</si>
  <si>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</si>
  <si>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</si>
  <si>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</si>
  <si>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</si>
  <si>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</si>
  <si>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</si>
  <si>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</si>
  <si>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</si>
  <si>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</si>
  <si>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</si>
  <si>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</si>
  <si>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</si>
  <si>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</si>
  <si>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</si>
  <si>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</si>
  <si>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</si>
  <si>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</si>
  <si>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</si>
  <si>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</si>
  <si>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</si>
  <si>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</si>
  <si>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</si>
  <si>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</si>
  <si>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</si>
  <si>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</si>
  <si>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</si>
  <si>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</si>
  <si>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</si>
  <si>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</si>
  <si>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</si>
  <si>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</si>
  <si>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</si>
  <si>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</si>
  <si>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</si>
  <si>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</si>
  <si>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</si>
  <si>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</si>
  <si>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</si>
  <si>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</si>
  <si>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</si>
  <si>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</si>
  <si>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</si>
  <si>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</si>
  <si>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</si>
  <si>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</si>
  <si>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</si>
  <si>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</si>
  <si>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</si>
  <si>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</si>
  <si>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</si>
  <si>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</si>
  <si>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</si>
  <si>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</si>
  <si>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</si>
  <si>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</si>
  <si>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</si>
  <si>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</si>
  <si>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</si>
  <si>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</si>
  <si>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</si>
  <si>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</si>
  <si>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</si>
  <si>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</si>
  <si>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</si>
  <si>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</si>
  <si>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</si>
  <si>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</si>
  <si>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</si>
  <si>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</si>
  <si>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</si>
  <si>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</si>
  <si>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</si>
  <si>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</si>
  <si>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</si>
  <si>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</si>
  <si>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</si>
  <si>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</si>
  <si>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</si>
  <si>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</si>
  <si>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</si>
  <si>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</si>
  <si>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</si>
  <si>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</si>
  <si>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</si>
  <si>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</si>
  <si>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</si>
  <si>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</si>
  <si>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</si>
  <si>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</si>
  <si>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</si>
  <si>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</si>
  <si>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</si>
  <si>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</si>
  <si>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</si>
  <si>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</si>
  <si>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</si>
  <si>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</si>
  <si>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</si>
  <si>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</si>
  <si>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</si>
  <si>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</si>
  <si>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</si>
  <si>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</si>
  <si>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</si>
  <si>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</si>
  <si>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</si>
  <si>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</si>
  <si>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</si>
  <si>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</si>
  <si>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</si>
  <si>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</si>
  <si>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</si>
  <si>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</si>
  <si>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</si>
  <si>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</si>
  <si>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</si>
  <si>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</si>
  <si>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</si>
  <si>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</si>
  <si>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</si>
  <si>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</si>
  <si>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</si>
  <si>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</si>
  <si>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</si>
  <si>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</si>
  <si>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</si>
  <si>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</si>
  <si>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</si>
  <si>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</si>
  <si>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</si>
  <si>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</si>
  <si>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</si>
  <si>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</si>
  <si>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</si>
  <si>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</si>
  <si>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</si>
  <si>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</si>
  <si>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</si>
  <si>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</si>
  <si>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</si>
  <si>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</si>
  <si>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</si>
  <si>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</si>
  <si>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</si>
  <si>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</si>
  <si>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</si>
  <si>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</si>
  <si>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</si>
  <si>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</si>
  <si>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</si>
  <si>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</si>
  <si>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</si>
  <si>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</si>
  <si>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</si>
  <si>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</si>
  <si>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</si>
  <si>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</si>
  <si>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</si>
  <si>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</si>
  <si>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</si>
  <si>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</si>
  <si>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</si>
  <si>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</si>
  <si>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</si>
  <si>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</si>
  <si>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</si>
  <si>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</si>
  <si>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</si>
  <si>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</si>
  <si>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</si>
  <si>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</si>
  <si>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</si>
  <si>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</si>
  <si>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</si>
  <si>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</si>
  <si>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</si>
  <si>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</si>
  <si>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</si>
  <si>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</si>
  <si>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</si>
  <si>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</si>
  <si>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</si>
  <si>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</si>
  <si>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</si>
  <si>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</si>
  <si>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</si>
  <si>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</si>
  <si>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</si>
  <si>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</si>
  <si>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</si>
  <si>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</si>
  <si>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</si>
  <si>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</si>
  <si>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</si>
  <si>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</si>
  <si>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</si>
  <si>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</si>
  <si>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</si>
  <si>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</si>
  <si>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</si>
  <si>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</si>
  <si>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</si>
  <si>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</si>
  <si>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</si>
  <si>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</si>
  <si>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</si>
  <si>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</si>
  <si>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</si>
  <si>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</si>
  <si>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</si>
  <si>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</si>
  <si>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</si>
  <si>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</si>
  <si>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</si>
  <si>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</si>
  <si>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</si>
  <si>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</si>
  <si>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</si>
  <si>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</si>
  <si>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</si>
  <si>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</si>
  <si>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</si>
  <si>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</si>
  <si>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</si>
  <si>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</si>
  <si>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</si>
  <si>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</si>
  <si>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</si>
  <si>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</si>
  <si>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</si>
  <si>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</si>
  <si>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</si>
  <si>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</si>
  <si>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</si>
  <si>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</si>
  <si>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</si>
  <si>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</si>
  <si>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</si>
  <si>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</si>
  <si>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</si>
  <si>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</si>
  <si>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</si>
  <si>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</si>
  <si>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</si>
  <si>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</si>
  <si>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</si>
  <si>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</si>
  <si>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</si>
  <si>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</si>
  <si>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</si>
  <si>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</si>
  <si>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</si>
  <si>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</si>
  <si>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</si>
  <si>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</si>
  <si>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</si>
  <si>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</si>
  <si>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</si>
  <si>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</si>
  <si>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</si>
  <si>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</si>
  <si>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</si>
  <si>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</si>
  <si>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</si>
  <si>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</si>
  <si>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</si>
  <si>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</si>
  <si>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</si>
  <si>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</si>
  <si>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</si>
  <si>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</si>
  <si>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</si>
  <si>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</si>
  <si>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</si>
  <si>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</si>
  <si>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</si>
  <si>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</si>
  <si>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</si>
  <si>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</si>
  <si>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</si>
  <si>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</si>
  <si>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</si>
  <si>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</si>
  <si>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</si>
  <si>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</si>
  <si>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</si>
  <si>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</si>
  <si>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</si>
  <si>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</si>
  <si>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</si>
  <si>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</si>
  <si>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</si>
  <si>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</si>
  <si>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</si>
  <si>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</si>
  <si>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</si>
  <si>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</si>
  <si>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</si>
  <si>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</si>
  <si>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</si>
  <si>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</si>
  <si>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</si>
  <si>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</si>
  <si>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</si>
  <si>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</si>
  <si>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</si>
  <si>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</si>
  <si>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</si>
  <si>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</si>
  <si>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</si>
  <si>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</si>
  <si>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</si>
  <si>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</si>
  <si>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</si>
  <si>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</si>
  <si>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</si>
  <si>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</si>
  <si>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</si>
  <si>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</si>
  <si>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</si>
  <si>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</si>
  <si>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</si>
  <si>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</si>
  <si>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</si>
  <si>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</si>
  <si>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</si>
  <si>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</si>
  <si>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</si>
  <si>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</si>
  <si>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</si>
  <si>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</si>
  <si>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</si>
  <si>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</si>
  <si>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</si>
  <si>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</si>
  <si>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</si>
  <si>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</si>
  <si>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</si>
  <si>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</si>
  <si>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</si>
  <si>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</si>
  <si>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</si>
  <si>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</si>
  <si>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</si>
  <si>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</si>
  <si>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</si>
  <si>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</si>
  <si>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</si>
  <si>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</si>
  <si>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</si>
  <si>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</si>
  <si>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</si>
  <si>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</si>
  <si>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</si>
  <si>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</si>
  <si>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</si>
  <si>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</si>
  <si>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</si>
  <si>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</si>
  <si>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</si>
  <si>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</si>
  <si>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</si>
  <si>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</si>
  <si>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</si>
  <si>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</si>
  <si>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</si>
  <si>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</si>
  <si>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</si>
  <si>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</si>
  <si>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</si>
  <si>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</si>
  <si>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</si>
  <si>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</si>
  <si>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</si>
  <si>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</si>
  <si>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</si>
  <si>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</si>
  <si>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</si>
  <si>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</si>
  <si>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</si>
  <si>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</si>
  <si>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</si>
  <si>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</si>
  <si>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</si>
  <si>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</si>
  <si>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</si>
  <si>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</si>
  <si>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</si>
  <si>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</si>
  <si>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</si>
  <si>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</si>
  <si>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</si>
  <si>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</si>
  <si>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</si>
  <si>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</si>
  <si>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</si>
  <si>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</si>
  <si>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</si>
  <si>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</si>
  <si>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</si>
  <si>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</si>
  <si>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</si>
  <si>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</si>
  <si>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</si>
  <si>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</si>
  <si>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</si>
  <si>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</si>
  <si>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</si>
  <si>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</si>
  <si>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</si>
  <si>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</si>
  <si>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</si>
  <si>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</si>
  <si>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</si>
  <si>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</si>
  <si>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</si>
  <si>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</si>
  <si>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</si>
  <si>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</si>
  <si>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</si>
  <si>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</si>
  <si>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</si>
  <si>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</si>
  <si>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</si>
  <si>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</si>
  <si>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</si>
  <si>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</si>
  <si>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</si>
  <si>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</si>
  <si>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</si>
  <si>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</si>
  <si>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</si>
  <si>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</si>
  <si>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</si>
  <si>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</si>
  <si>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</si>
  <si>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</si>
  <si>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</si>
  <si>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</si>
  <si>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</si>
  <si>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</si>
  <si>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</si>
  <si>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</si>
  <si>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</si>
  <si>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</si>
  <si>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</si>
  <si>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</si>
  <si>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</si>
  <si>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</si>
  <si>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</si>
  <si>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</si>
  <si>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</si>
  <si>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</si>
  <si>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</si>
  <si>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</si>
  <si>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</si>
  <si>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</si>
  <si>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</si>
  <si>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</si>
  <si>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</si>
  <si>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</si>
  <si>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</si>
  <si>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</si>
  <si>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</si>
  <si>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</si>
  <si>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</si>
  <si>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</si>
  <si>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</si>
  <si>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</si>
  <si>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</si>
  <si>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</si>
  <si>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</si>
  <si>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</si>
  <si>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</si>
  <si>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</si>
  <si>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</si>
  <si>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</si>
  <si>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</si>
  <si>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</si>
  <si>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</si>
  <si>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</si>
  <si>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</si>
  <si>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</si>
  <si>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</si>
  <si>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</si>
  <si>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</si>
  <si>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</si>
  <si>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</si>
  <si>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</si>
  <si>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</si>
  <si>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</si>
  <si>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</si>
  <si>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</si>
  <si>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</si>
  <si>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</si>
  <si>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</si>
  <si>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</si>
  <si>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</si>
  <si>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</si>
  <si>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</si>
  <si>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</si>
  <si>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</si>
  <si>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</si>
  <si>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</si>
  <si>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</si>
  <si>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</si>
  <si>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</si>
  <si>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</si>
  <si>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</si>
  <si>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</si>
  <si>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</si>
  <si>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</si>
  <si>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</si>
  <si>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</si>
  <si>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</si>
  <si>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</si>
  <si>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</si>
  <si>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</si>
  <si>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</si>
  <si>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</si>
  <si>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</si>
  <si>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</si>
  <si>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</si>
  <si>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</si>
  <si>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</si>
  <si>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</si>
  <si>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</si>
  <si>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</si>
  <si>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</si>
  <si>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</si>
  <si>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</si>
  <si>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</si>
  <si>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</si>
  <si>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</si>
  <si>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</si>
  <si>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</si>
  <si>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</si>
  <si>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</si>
  <si>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</si>
  <si>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</si>
  <si>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</si>
  <si>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</si>
  <si>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</si>
  <si>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</si>
  <si>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</si>
  <si>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</si>
  <si>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</si>
  <si>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</si>
  <si>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</si>
  <si>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</si>
  <si>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</si>
  <si>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</si>
  <si>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</si>
  <si>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</si>
  <si>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</si>
  <si>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</si>
  <si>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</si>
  <si>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</si>
  <si>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</si>
  <si>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</si>
  <si>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</si>
  <si>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</si>
  <si>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</si>
  <si>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</si>
  <si>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</si>
  <si>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</si>
  <si>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</si>
  <si>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</si>
  <si>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</si>
  <si>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</si>
  <si>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</si>
  <si>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</si>
  <si>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</si>
  <si>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</si>
  <si>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</si>
  <si>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</si>
  <si>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</si>
  <si>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</si>
  <si>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</si>
  <si>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</si>
  <si>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</si>
  <si>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</si>
  <si>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</si>
  <si>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</si>
  <si>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</si>
  <si>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</si>
  <si>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</si>
  <si>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</si>
  <si>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</si>
  <si>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</si>
  <si>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</si>
  <si>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</si>
  <si>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</si>
  <si>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</si>
  <si>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</si>
  <si>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</si>
  <si>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</si>
  <si>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</si>
  <si>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</si>
  <si>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</si>
  <si>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</si>
  <si>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</si>
  <si>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</si>
  <si>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</si>
  <si>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</si>
  <si>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</si>
  <si>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</si>
  <si>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</si>
  <si>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</si>
  <si>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</si>
  <si>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</si>
  <si>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</si>
  <si>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</si>
  <si>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</si>
  <si>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</si>
  <si>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</si>
  <si>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</si>
  <si>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</si>
  <si>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</si>
  <si>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</si>
  <si>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</si>
  <si>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</si>
  <si>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</si>
  <si>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</si>
  <si>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</si>
  <si>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</si>
  <si>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</si>
  <si>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</si>
  <si>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</si>
  <si>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</si>
  <si>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</si>
  <si>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</si>
  <si>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</si>
  <si>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</si>
  <si>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</si>
  <si>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</si>
  <si>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</si>
  <si>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</si>
  <si>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</si>
  <si>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</si>
  <si>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</si>
  <si>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</si>
  <si>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</si>
  <si>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</si>
  <si>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</si>
  <si>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</si>
  <si>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</si>
  <si>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</si>
  <si>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</si>
  <si>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</si>
  <si>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</si>
  <si>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</si>
  <si>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</si>
  <si>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</si>
  <si>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</si>
  <si>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</si>
  <si>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</si>
  <si>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</si>
  <si>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</si>
  <si>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</si>
  <si>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</si>
  <si>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</si>
  <si>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</si>
  <si>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</si>
  <si>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</si>
  <si>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</si>
  <si>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</si>
  <si>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</si>
  <si>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</si>
  <si>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</si>
  <si>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</si>
  <si>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</si>
  <si>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</si>
  <si>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</si>
  <si>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</si>
  <si>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</si>
  <si>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</si>
  <si>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</si>
  <si>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</si>
  <si>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</si>
  <si>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</si>
  <si>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</si>
  <si>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</si>
  <si>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</si>
  <si>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</si>
  <si>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</si>
  <si>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</si>
  <si>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</si>
  <si>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</si>
  <si>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</si>
  <si>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</si>
  <si>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</si>
  <si>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</si>
  <si>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</si>
  <si>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</si>
  <si>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</si>
  <si>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</si>
  <si>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</si>
  <si>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</si>
  <si>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</si>
  <si>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</si>
  <si>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</si>
  <si>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</si>
  <si>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</si>
  <si>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</si>
  <si>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</si>
  <si>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</si>
  <si>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</si>
  <si>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</si>
  <si>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</si>
  <si>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</si>
  <si>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</si>
  <si>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</si>
  <si>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</si>
  <si>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</si>
  <si>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</si>
  <si>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</si>
  <si>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</si>
  <si>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</si>
  <si>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</si>
  <si>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</si>
  <si>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</si>
  <si>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</si>
  <si>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</si>
  <si>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</si>
  <si>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</si>
  <si>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</si>
  <si>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</si>
  <si>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</si>
  <si>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</si>
  <si>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</si>
  <si>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</si>
  <si>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</si>
  <si>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</si>
  <si>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</si>
  <si>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</si>
  <si>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</si>
  <si>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</si>
  <si>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</si>
  <si>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</si>
  <si>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</si>
  <si>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</si>
  <si>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</si>
  <si>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</si>
  <si>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</si>
  <si>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</si>
  <si>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</si>
  <si>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</si>
  <si>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</si>
  <si>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</si>
  <si>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</si>
  <si>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</si>
  <si>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</si>
  <si>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</si>
  <si>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</si>
  <si>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</si>
  <si>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</si>
  <si>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</si>
  <si>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</si>
  <si>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</si>
  <si>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</si>
  <si>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</si>
  <si>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</si>
  <si>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</si>
  <si>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</si>
  <si>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</si>
  <si>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</si>
  <si>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</si>
  <si>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</si>
  <si>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</si>
  <si>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</si>
  <si>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</si>
  <si>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</si>
  <si>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</si>
  <si>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</si>
  <si>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</si>
  <si>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</si>
  <si>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</si>
  <si>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</si>
  <si>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</si>
  <si>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</si>
  <si>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</si>
  <si>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</si>
  <si>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</si>
  <si>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</si>
  <si>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</si>
  <si>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</si>
  <si>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</si>
  <si>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</si>
  <si>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</si>
  <si>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</si>
  <si>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</si>
  <si>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</si>
  <si>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</si>
  <si>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</si>
  <si>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</si>
  <si>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</si>
  <si>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</si>
  <si>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</si>
  <si>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</si>
  <si>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</si>
  <si>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</si>
  <si>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</si>
  <si>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</si>
  <si>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</si>
  <si>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</si>
  <si>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</si>
  <si>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</si>
  <si>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</si>
  <si>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</si>
  <si>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</si>
  <si>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</si>
  <si>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</si>
  <si>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</si>
  <si>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</si>
  <si>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</si>
  <si>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</si>
  <si>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</si>
  <si>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</si>
  <si>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</si>
  <si>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</si>
  <si>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</si>
  <si>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</si>
  <si>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</si>
  <si>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</si>
  <si>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</si>
  <si>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</si>
  <si>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</si>
  <si>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</si>
  <si>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</si>
  <si>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</si>
  <si>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</si>
  <si>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</si>
  <si>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</si>
  <si>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</si>
  <si>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</si>
  <si>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</si>
  <si>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</si>
  <si>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</si>
  <si>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</si>
  <si>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</si>
  <si>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</si>
  <si>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</si>
  <si>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</si>
  <si>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</si>
  <si>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</si>
  <si>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</si>
  <si>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</si>
  <si>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</si>
  <si>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</si>
  <si>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</si>
  <si>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</si>
  <si>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</si>
  <si>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</si>
  <si>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</si>
  <si>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</si>
  <si>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</si>
  <si>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</si>
  <si>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</si>
  <si>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</si>
  <si>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</si>
  <si>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</si>
  <si>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</si>
  <si>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</si>
  <si>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</si>
  <si>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</si>
  <si>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</si>
  <si>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</si>
  <si>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</si>
  <si>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</si>
  <si>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</si>
  <si>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</si>
  <si>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</si>
  <si>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</si>
  <si>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</si>
  <si>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</si>
  <si>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</si>
  <si>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</si>
  <si>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</si>
  <si>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</si>
  <si>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</si>
  <si>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</si>
  <si>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</si>
  <si>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</si>
  <si>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</si>
  <si>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</si>
  <si>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</si>
  <si>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</si>
  <si>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</si>
  <si>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</si>
  <si>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</si>
  <si>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</si>
  <si>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</si>
  <si>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</si>
  <si>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</si>
  <si>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</si>
  <si>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</si>
  <si>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</si>
  <si>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</si>
  <si>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</si>
  <si>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</si>
  <si>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</si>
  <si>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</si>
  <si>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</si>
  <si>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</si>
  <si>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</si>
  <si>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</si>
  <si>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</si>
  <si>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</si>
  <si>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</si>
  <si>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</si>
  <si>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</si>
  <si>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</si>
  <si>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</si>
  <si>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</si>
  <si>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</si>
  <si>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</si>
  <si>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</si>
  <si>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</si>
  <si>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</si>
  <si>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</si>
  <si>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</si>
  <si>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</si>
  <si>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</si>
  <si>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</si>
  <si>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</si>
  <si>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</si>
  <si>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</si>
  <si>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</si>
  <si>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</si>
  <si>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</si>
  <si>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</si>
  <si>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</si>
  <si>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</si>
  <si>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</si>
  <si>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</si>
  <si>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</si>
  <si>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</si>
  <si>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</si>
  <si>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</si>
  <si>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</si>
  <si>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</si>
  <si>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</si>
  <si>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</si>
  <si>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</si>
  <si>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</si>
  <si>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</si>
  <si>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</si>
  <si>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</si>
  <si>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</si>
  <si>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</si>
  <si>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</si>
  <si>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</si>
  <si>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</si>
  <si>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</si>
  <si>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</si>
  <si>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</si>
  <si>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</si>
  <si>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</si>
  <si>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</si>
  <si>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</si>
  <si>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</si>
  <si>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</si>
  <si>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</si>
  <si>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</si>
  <si>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</si>
  <si>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</si>
  <si>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</si>
  <si>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</si>
  <si>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</si>
  <si>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</si>
  <si>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</si>
  <si>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</si>
  <si>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</si>
  <si>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</si>
  <si>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</si>
  <si>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</si>
  <si>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</si>
  <si>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</si>
  <si>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</si>
  <si>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</si>
  <si>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</si>
  <si>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</si>
  <si>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</si>
  <si>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</si>
  <si>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</si>
  <si>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</si>
  <si>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</si>
  <si>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</si>
  <si>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</si>
  <si>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</si>
  <si>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</si>
  <si>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</si>
  <si>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</si>
  <si>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</si>
  <si>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</si>
  <si>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</si>
  <si>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</si>
  <si>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</si>
  <si>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</si>
  <si>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</si>
  <si>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</si>
  <si>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</si>
  <si>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</si>
  <si>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</si>
  <si>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</si>
  <si>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</si>
  <si>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</si>
  <si>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</si>
  <si>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</si>
  <si>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</si>
  <si>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</si>
  <si>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</si>
  <si>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</si>
  <si>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</si>
  <si>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</si>
  <si>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</si>
  <si>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</si>
  <si>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</si>
  <si>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</si>
  <si>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</si>
  <si>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</si>
  <si>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</si>
  <si>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</si>
  <si>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</si>
  <si>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</si>
  <si>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</si>
  <si>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</si>
  <si>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</si>
  <si>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</si>
  <si>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</si>
  <si>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</si>
  <si>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</si>
  <si>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</si>
  <si>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</si>
  <si>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</si>
  <si>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</si>
  <si>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</si>
  <si>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</si>
  <si>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</si>
  <si>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</si>
  <si>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</si>
  <si>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</si>
  <si>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</si>
  <si>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</si>
  <si>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</si>
  <si>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</si>
  <si>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</si>
  <si>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</si>
  <si>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</si>
  <si>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</si>
  <si>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</si>
  <si>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</si>
  <si>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</si>
  <si>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</si>
  <si>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</si>
  <si>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</si>
  <si>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</si>
  <si>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</si>
  <si>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</si>
  <si>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</si>
  <si>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</si>
  <si>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</si>
  <si>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</si>
  <si>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</si>
  <si>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</si>
  <si>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</si>
  <si>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</si>
  <si>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</si>
  <si>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</si>
  <si>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</si>
  <si>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</si>
  <si>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</si>
  <si>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</si>
  <si>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</si>
  <si>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</si>
  <si>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</si>
  <si>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</si>
  <si>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</si>
  <si>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</si>
  <si>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</si>
  <si>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</si>
  <si>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</si>
  <si>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</si>
  <si>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</si>
  <si>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</si>
  <si>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</si>
  <si>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</si>
  <si>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</si>
  <si>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</si>
  <si>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</si>
  <si>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</si>
  <si>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</si>
  <si>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</si>
  <si>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</si>
  <si>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</si>
  <si>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</si>
  <si>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</si>
  <si>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</si>
  <si>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</si>
  <si>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</si>
  <si>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</si>
  <si>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</si>
  <si>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</si>
  <si>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</si>
  <si>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</si>
  <si>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</si>
  <si>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</si>
  <si>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</si>
  <si>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</si>
  <si>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</si>
  <si>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</si>
  <si>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</si>
  <si>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</si>
  <si>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</si>
  <si>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</si>
  <si>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</si>
  <si>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</si>
  <si>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</si>
  <si>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</si>
  <si>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</si>
  <si>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</si>
  <si>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</si>
  <si>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</si>
  <si>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</si>
  <si>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</si>
  <si>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</si>
  <si>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</si>
  <si>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</si>
  <si>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</si>
  <si>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</si>
  <si>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</si>
  <si>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</si>
  <si>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</si>
  <si>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</si>
  <si>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</si>
  <si>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</si>
  <si>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</si>
  <si>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</si>
  <si>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</si>
  <si>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</si>
  <si>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</si>
  <si>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</si>
  <si>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</si>
  <si>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</si>
  <si>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</si>
  <si>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</si>
  <si>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</si>
  <si>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</si>
  <si>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</si>
  <si>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</si>
  <si>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</si>
  <si>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</si>
  <si>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</si>
  <si>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</si>
  <si>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</si>
  <si>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</si>
  <si>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</si>
  <si>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</si>
  <si>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</si>
  <si>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</si>
  <si>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</si>
  <si>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</si>
  <si>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</si>
  <si>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</si>
  <si>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</si>
  <si>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</si>
  <si>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</si>
  <si>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</si>
  <si>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</si>
  <si>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</si>
  <si>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</si>
  <si>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</si>
  <si>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</si>
  <si>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</si>
  <si>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</si>
  <si>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</si>
  <si>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</si>
  <si>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</si>
  <si>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</si>
  <si>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</si>
  <si>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</si>
  <si>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</si>
  <si>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</si>
  <si>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</si>
  <si>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</si>
  <si>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</si>
  <si>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</si>
  <si>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</si>
  <si>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</si>
  <si>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</si>
  <si>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</si>
  <si>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</si>
  <si>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</si>
  <si>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</si>
  <si>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</si>
  <si>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</si>
  <si>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</si>
  <si>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</si>
  <si>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</si>
  <si>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</si>
  <si>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</si>
  <si>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</si>
  <si>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</si>
  <si>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</si>
  <si>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</si>
  <si>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</si>
  <si>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</si>
  <si>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</si>
  <si>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</si>
  <si>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</si>
  <si>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</si>
  <si>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</si>
  <si>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</si>
  <si>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</si>
  <si>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</si>
  <si>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</si>
  <si>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</si>
  <si>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</si>
  <si>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</si>
  <si>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</si>
  <si>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</si>
  <si>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</si>
  <si>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</si>
  <si>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</si>
  <si>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</si>
  <si>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</si>
  <si>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</si>
  <si>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</si>
  <si>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</si>
  <si>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</si>
  <si>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</si>
  <si>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</si>
  <si>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</si>
  <si>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</si>
  <si>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</si>
  <si>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</si>
  <si>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</si>
  <si>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</si>
  <si>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</si>
  <si>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</si>
  <si>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</si>
  <si>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</si>
  <si>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</si>
  <si>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</si>
  <si>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</si>
  <si>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</si>
  <si>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</si>
  <si>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</si>
  <si>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</si>
  <si>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</si>
  <si>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</si>
  <si>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</si>
  <si>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</si>
  <si>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</si>
  <si>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</si>
  <si>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</si>
  <si>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</si>
  <si>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</si>
  <si>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</si>
  <si>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</si>
  <si>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</si>
  <si>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</si>
  <si>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</si>
  <si>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</si>
  <si>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</si>
  <si>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</si>
  <si>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</si>
  <si>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</si>
  <si>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</si>
  <si>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</si>
  <si>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</si>
  <si>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</si>
  <si>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</si>
  <si>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</si>
  <si>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</si>
  <si>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</si>
  <si>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</si>
  <si>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</si>
  <si>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</si>
  <si>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</si>
  <si>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</si>
  <si>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</si>
  <si>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</si>
  <si>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</si>
  <si>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</si>
  <si>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</si>
  <si>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</si>
  <si>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</si>
  <si>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</si>
  <si>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</si>
  <si>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</si>
  <si>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</si>
  <si>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</si>
  <si>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</si>
  <si>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</si>
  <si>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</si>
  <si>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</si>
  <si>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</si>
  <si>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</si>
  <si>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</si>
  <si>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</si>
  <si>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</si>
  <si>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</si>
  <si>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</si>
  <si>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</si>
  <si>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</si>
  <si>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</si>
  <si>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</si>
  <si>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</si>
  <si>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</si>
  <si>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</si>
  <si>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</si>
  <si>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</si>
  <si>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</si>
  <si>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</si>
  <si>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</si>
  <si>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</si>
  <si>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</si>
  <si>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</si>
  <si>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</si>
  <si>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</si>
  <si>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</si>
  <si>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</si>
  <si>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</si>
  <si>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</si>
  <si>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</si>
  <si>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</si>
  <si>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</si>
  <si>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</si>
  <si>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</si>
  <si>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</si>
  <si>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</si>
  <si>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</si>
  <si>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</si>
  <si>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</si>
  <si>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</si>
  <si>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</si>
  <si>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</si>
  <si>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</si>
  <si>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</si>
  <si>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</si>
  <si>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</si>
  <si>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</si>
  <si>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</si>
  <si>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</si>
  <si>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</si>
  <si>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</si>
  <si>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</si>
  <si>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</si>
  <si>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</si>
  <si>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</si>
  <si>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</si>
  <si>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</si>
  <si>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</si>
  <si>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</si>
  <si>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</si>
  <si>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</si>
  <si>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</si>
  <si>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</si>
  <si>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</si>
  <si>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</si>
  <si>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</si>
  <si>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</si>
  <si>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</si>
  <si>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</si>
  <si>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</si>
  <si>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</si>
  <si>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</si>
  <si>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</si>
  <si>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</si>
  <si>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</si>
  <si>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</si>
  <si>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</si>
  <si>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</si>
  <si>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</si>
  <si>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</si>
  <si>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</si>
  <si>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</si>
  <si>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</si>
  <si>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</si>
  <si>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</si>
  <si>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</si>
  <si>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</si>
  <si>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</si>
  <si>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</si>
  <si>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</si>
  <si>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</si>
  <si>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</si>
  <si>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</si>
  <si>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</si>
  <si>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</si>
  <si>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</si>
  <si>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</si>
  <si>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</si>
  <si>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</si>
  <si>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</si>
  <si>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</si>
  <si>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</si>
  <si>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</si>
  <si>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</si>
  <si>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</si>
  <si>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</si>
  <si>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</si>
  <si>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</si>
  <si>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</si>
  <si>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</si>
  <si>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</si>
  <si>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</si>
  <si>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</si>
  <si>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</si>
  <si>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</si>
  <si>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</si>
  <si>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</si>
  <si>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</si>
  <si>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</si>
  <si>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</si>
  <si>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</si>
  <si>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</si>
  <si>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</si>
  <si>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</si>
  <si>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</si>
  <si>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</si>
  <si>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</si>
  <si>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</si>
  <si>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</si>
  <si>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</si>
  <si>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</si>
  <si>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</si>
  <si>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</si>
  <si>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</si>
  <si>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</si>
  <si>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</si>
  <si>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</si>
  <si>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</si>
  <si>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</si>
  <si>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</si>
  <si>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</si>
  <si>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</si>
  <si>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</si>
  <si>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</si>
  <si>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</si>
  <si>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</si>
  <si>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</si>
  <si>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</si>
  <si>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</si>
  <si>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</si>
  <si>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</si>
  <si>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</si>
  <si>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</si>
  <si>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</si>
  <si>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</si>
  <si>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</si>
  <si>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</si>
  <si>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</si>
  <si>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</si>
  <si>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</si>
  <si>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</si>
  <si>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</si>
  <si>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</si>
  <si>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</si>
  <si>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</si>
  <si>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</si>
  <si>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</si>
  <si>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</si>
  <si>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</si>
  <si>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</si>
  <si>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</si>
  <si>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</si>
  <si>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</si>
  <si>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</si>
  <si>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</si>
  <si>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</si>
  <si>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</si>
  <si>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</si>
  <si>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</si>
  <si>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</si>
  <si>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</si>
  <si>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</si>
  <si>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</si>
  <si>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</si>
  <si>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</si>
  <si>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</si>
  <si>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</si>
  <si>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</si>
  <si>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</si>
  <si>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</si>
  <si>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</si>
  <si>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</si>
  <si>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</si>
  <si>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</si>
  <si>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</si>
  <si>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</si>
  <si>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</si>
  <si>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</si>
  <si>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</si>
  <si>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</si>
  <si>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</si>
  <si>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</si>
  <si>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</si>
  <si>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</si>
  <si>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</si>
  <si>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</si>
  <si>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</si>
  <si>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</si>
  <si>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</si>
  <si>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</si>
  <si>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</si>
  <si>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</si>
  <si>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</si>
  <si>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</si>
  <si>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</si>
  <si>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</si>
  <si>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</si>
  <si>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</si>
  <si>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</si>
  <si>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</si>
  <si>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</si>
  <si>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</si>
  <si>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</si>
  <si>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</si>
  <si>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</si>
  <si>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</si>
  <si>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</si>
  <si>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</si>
  <si>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</si>
  <si>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</si>
  <si>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</si>
  <si>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</si>
  <si>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</si>
  <si>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</si>
  <si>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</si>
  <si>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</si>
  <si>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</si>
  <si>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</si>
  <si>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</si>
  <si>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</si>
  <si>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</si>
  <si>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</si>
  <si>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</si>
  <si>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</si>
  <si>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</si>
  <si>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</si>
  <si>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</si>
  <si>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</si>
  <si>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</si>
  <si>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</si>
  <si>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</si>
  <si>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</si>
  <si>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</si>
  <si>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</si>
  <si>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</si>
  <si>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</si>
  <si>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</si>
  <si>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</si>
  <si>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</si>
  <si>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</si>
  <si>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</si>
  <si>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</si>
  <si>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</si>
  <si>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</si>
  <si>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</si>
  <si>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</si>
  <si>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</si>
  <si>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</si>
  <si>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</si>
  <si>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</si>
  <si>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</si>
  <si>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</si>
  <si>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</si>
  <si>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</si>
  <si>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</si>
  <si>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</si>
  <si>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</si>
  <si>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</si>
  <si>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</si>
  <si>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</si>
  <si>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</si>
  <si>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</si>
  <si>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</si>
  <si>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</si>
  <si>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</si>
  <si>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</si>
  <si>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</si>
  <si>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</si>
  <si>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</si>
  <si>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</si>
  <si>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</si>
  <si>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</si>
  <si>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</si>
  <si>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</si>
  <si>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</si>
  <si>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</si>
  <si>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</si>
  <si>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</si>
  <si>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</si>
  <si>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</si>
  <si>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</si>
  <si>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</si>
  <si>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</si>
  <si>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</si>
  <si>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</si>
  <si>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</si>
  <si>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</si>
  <si>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</si>
  <si>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</si>
  <si>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</si>
  <si>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</si>
  <si>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</si>
  <si>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</si>
  <si>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</si>
  <si>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</si>
  <si>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</si>
  <si>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</si>
  <si>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</si>
  <si>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</si>
  <si>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</si>
  <si>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</si>
  <si>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</si>
  <si>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</si>
  <si>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</si>
  <si>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</si>
  <si>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</si>
  <si>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</si>
  <si>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</si>
  <si>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</si>
  <si>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</si>
  <si>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</si>
  <si>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</si>
  <si>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</si>
  <si>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</si>
  <si>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</si>
  <si>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</si>
  <si>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</si>
  <si>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</si>
  <si>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</si>
  <si>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</si>
  <si>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</si>
  <si>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</si>
  <si>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</si>
  <si>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</si>
  <si>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</si>
  <si>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</si>
  <si>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</si>
  <si>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</si>
  <si>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</si>
  <si>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</si>
  <si>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</si>
  <si>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</si>
  <si>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</si>
  <si>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</si>
  <si>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</si>
  <si>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</si>
  <si>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</si>
  <si>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</si>
  <si>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</si>
  <si>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</si>
  <si>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</si>
  <si>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</si>
  <si>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</si>
  <si>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</si>
  <si>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</si>
  <si>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</si>
  <si>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</si>
  <si>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</si>
  <si>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</si>
  <si>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</si>
  <si>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</si>
  <si>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</si>
  <si>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</si>
  <si>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</si>
  <si>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</si>
  <si>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</si>
  <si>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</si>
  <si>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</si>
  <si>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</si>
  <si>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</si>
  <si>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</si>
  <si>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</si>
  <si>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</si>
  <si>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</si>
  <si>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</si>
  <si>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</si>
  <si>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</si>
  <si>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</si>
  <si>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</si>
  <si>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</si>
  <si>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</si>
  <si>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</si>
  <si>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</si>
  <si>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</si>
  <si>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</si>
  <si>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</si>
  <si>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</si>
  <si>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</si>
  <si>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</si>
  <si>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</si>
  <si>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</si>
  <si>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</si>
  <si>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</si>
  <si>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</si>
  <si>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</si>
  <si>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</si>
  <si>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</si>
  <si>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</si>
  <si>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</si>
  <si>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</si>
  <si>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</si>
  <si>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</si>
  <si>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</si>
  <si>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</si>
  <si>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</si>
  <si>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</si>
  <si>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</si>
  <si>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</si>
  <si>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</si>
  <si>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</si>
  <si>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</si>
  <si>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</si>
  <si>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</si>
  <si>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</si>
  <si>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</si>
  <si>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</si>
  <si>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</si>
  <si>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</si>
  <si>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</si>
  <si>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</si>
  <si>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</si>
  <si>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</si>
  <si>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</si>
  <si>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</si>
  <si>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</si>
  <si>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</si>
  <si>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</si>
  <si>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</si>
  <si>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</si>
  <si>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</si>
  <si>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</si>
  <si>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</si>
  <si>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</si>
  <si>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</si>
  <si>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</si>
  <si>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</si>
  <si>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</si>
  <si>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</si>
  <si>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</si>
  <si>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</si>
  <si>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</si>
  <si>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</si>
  <si>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</si>
  <si>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</si>
  <si>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</si>
  <si>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</si>
  <si>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</si>
  <si>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</si>
  <si>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</si>
  <si>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</si>
  <si>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</si>
  <si>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</si>
  <si>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</si>
  <si>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</si>
  <si>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</si>
  <si>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</si>
  <si>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</si>
  <si>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</si>
  <si>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</si>
  <si>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</si>
  <si>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</si>
  <si>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</si>
  <si>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</si>
  <si>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</si>
  <si>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</si>
  <si>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</si>
  <si>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</si>
  <si>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</si>
  <si>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</si>
  <si>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</si>
  <si>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</si>
  <si>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</si>
  <si>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</si>
  <si>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</si>
  <si>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</si>
  <si>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</si>
  <si>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</si>
  <si>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</si>
  <si>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</si>
  <si>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</si>
  <si>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</si>
  <si>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</si>
  <si>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</si>
  <si>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</si>
  <si>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</si>
  <si>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</si>
  <si>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</si>
  <si>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</si>
  <si>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</si>
  <si>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</si>
  <si>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</si>
  <si>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</si>
  <si>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</si>
  <si>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</si>
  <si>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</si>
  <si>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</si>
  <si>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</si>
  <si>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</si>
  <si>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</si>
  <si>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</si>
  <si>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</si>
  <si>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</si>
  <si>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</si>
  <si>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</si>
  <si>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</si>
  <si>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</si>
  <si>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</si>
  <si>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</si>
  <si>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</si>
  <si>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</si>
  <si>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</si>
  <si>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</si>
  <si>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</si>
  <si>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</si>
  <si>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</si>
  <si>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</si>
  <si>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</si>
  <si>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</si>
  <si>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</si>
  <si>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</si>
  <si>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</si>
  <si>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</si>
  <si>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</si>
  <si>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</si>
  <si>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</si>
  <si>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</si>
  <si>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</si>
  <si>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</si>
  <si>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</si>
  <si>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</si>
  <si>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</si>
  <si>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</si>
  <si>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</si>
  <si>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</si>
  <si>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</si>
  <si>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</si>
  <si>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</si>
  <si>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</si>
  <si>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</si>
  <si>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</si>
  <si>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</si>
  <si>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</si>
  <si>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</si>
  <si>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</si>
  <si>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</si>
  <si>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</si>
  <si>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</si>
  <si>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</si>
  <si>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</si>
  <si>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</si>
  <si>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</si>
  <si>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</si>
  <si>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</si>
  <si>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</si>
  <si>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</si>
  <si>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</si>
  <si>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</si>
  <si>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</si>
  <si>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</si>
  <si>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</si>
  <si>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</si>
  <si>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</si>
  <si>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</si>
  <si>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</si>
  <si>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</si>
  <si>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</si>
  <si>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</si>
  <si>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</si>
  <si>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</si>
  <si>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</si>
  <si>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</si>
  <si>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</si>
  <si>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</si>
  <si>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</si>
  <si>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</si>
  <si>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</si>
  <si>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</si>
  <si>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</si>
  <si>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</si>
  <si>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</si>
  <si>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</si>
  <si>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</si>
  <si>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</si>
  <si>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</si>
  <si>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</si>
  <si>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</si>
  <si>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</si>
  <si>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</si>
  <si>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</si>
  <si>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</si>
  <si>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</si>
  <si>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</si>
  <si>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</si>
  <si>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</si>
  <si>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</si>
  <si>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</si>
  <si>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</si>
  <si>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</si>
  <si>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</si>
  <si>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</si>
  <si>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</si>
  <si>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</si>
  <si>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</si>
  <si>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</si>
  <si>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</si>
  <si>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</si>
  <si>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</si>
  <si>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</si>
  <si>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</si>
  <si>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</si>
  <si>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</si>
  <si>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</si>
  <si>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</si>
  <si>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</si>
  <si>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</si>
  <si>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</si>
  <si>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</si>
  <si>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</si>
  <si>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</si>
  <si>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</si>
  <si>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</si>
  <si>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</si>
  <si>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</si>
  <si>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</si>
  <si>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</si>
  <si>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</si>
  <si>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</si>
  <si>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</si>
  <si>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</si>
  <si>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</si>
  <si>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</si>
  <si>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</si>
  <si>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</si>
  <si>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</si>
  <si>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</si>
  <si>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</si>
  <si>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</si>
  <si>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</si>
  <si>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</si>
  <si>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</si>
  <si>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</si>
  <si>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</si>
  <si>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</si>
  <si>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</si>
  <si>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</si>
  <si>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</si>
  <si>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</si>
  <si>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</si>
  <si>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</si>
  <si>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</si>
  <si>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</si>
  <si>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</si>
  <si>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</si>
  <si>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</si>
  <si>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</si>
  <si>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</si>
  <si>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</si>
  <si>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</si>
  <si>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</si>
  <si>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</si>
  <si>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</si>
  <si>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</si>
  <si>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</si>
  <si>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</si>
  <si>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</si>
  <si>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</si>
  <si>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</si>
  <si>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</si>
  <si>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</si>
  <si>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</si>
  <si>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</si>
  <si>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</si>
  <si>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</si>
  <si>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</si>
  <si>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</si>
  <si>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</si>
  <si>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</si>
  <si>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</si>
  <si>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</si>
  <si>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</si>
  <si>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</si>
  <si>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</si>
  <si>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</si>
  <si>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</si>
  <si>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</si>
  <si>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</si>
  <si>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</si>
  <si>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</si>
  <si>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</si>
  <si>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</si>
  <si>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</si>
  <si>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</si>
  <si>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</si>
  <si>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</si>
  <si>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</si>
  <si>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</si>
  <si>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</si>
  <si>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</si>
  <si>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</si>
  <si>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</si>
  <si>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</si>
  <si>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</si>
  <si>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</si>
  <si>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</si>
  <si>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</si>
  <si>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</si>
  <si>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</si>
  <si>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</si>
  <si>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</si>
  <si>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</si>
  <si>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</si>
  <si>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</si>
  <si>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</si>
  <si>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</si>
  <si>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</si>
  <si>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</si>
  <si>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</si>
  <si>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</si>
  <si>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</si>
  <si>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</si>
  <si>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</si>
  <si>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</si>
  <si>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</si>
  <si>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</si>
  <si>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</si>
  <si>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</si>
  <si>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</si>
  <si>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</si>
  <si>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</si>
  <si>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</si>
  <si>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</si>
  <si>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</si>
  <si>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</si>
  <si>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</si>
  <si>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</si>
  <si>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</si>
  <si>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</si>
  <si>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</si>
  <si>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</si>
  <si>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</si>
  <si>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</si>
  <si>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</si>
  <si>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</si>
  <si>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</si>
  <si>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</si>
  <si>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</si>
  <si>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</si>
  <si>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</si>
  <si>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</si>
  <si>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</si>
  <si>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</si>
  <si>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</si>
  <si>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</si>
  <si>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</si>
  <si>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</si>
  <si>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</si>
  <si>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</si>
  <si>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</si>
  <si>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</si>
  <si>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</si>
  <si>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</si>
  <si>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</si>
  <si>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</si>
  <si>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</si>
  <si>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</si>
  <si>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</si>
  <si>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</si>
  <si>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</si>
  <si>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</si>
  <si>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</si>
  <si>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</si>
  <si>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</si>
  <si>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</si>
  <si>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</si>
  <si>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</si>
  <si>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</si>
  <si>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</si>
  <si>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</si>
  <si>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</si>
  <si>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</si>
  <si>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</si>
  <si>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</si>
  <si>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</si>
  <si>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</si>
  <si>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</si>
  <si>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</si>
  <si>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</si>
  <si>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</si>
  <si>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</si>
  <si>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</si>
  <si>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</si>
  <si>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</si>
  <si>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</si>
  <si>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</si>
  <si>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</si>
  <si>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</si>
  <si>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</si>
  <si>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</si>
  <si>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</si>
  <si>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</si>
  <si>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</si>
  <si>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</si>
  <si>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</si>
  <si>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</si>
  <si>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</si>
  <si>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</si>
  <si>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</si>
  <si>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</si>
  <si>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</si>
  <si>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</si>
  <si>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</si>
  <si>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</si>
  <si>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</si>
  <si>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</si>
  <si>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</si>
  <si>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</si>
  <si>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</si>
  <si>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</si>
  <si>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</si>
  <si>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</si>
  <si>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</si>
  <si>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</si>
  <si>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</si>
  <si>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</si>
  <si>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</si>
  <si>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</si>
  <si>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</si>
  <si>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</si>
  <si>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</si>
  <si>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</si>
  <si>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</si>
  <si>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</si>
  <si>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</si>
  <si>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</si>
  <si>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</si>
  <si>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</si>
  <si>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</si>
  <si>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</si>
  <si>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</si>
  <si>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</si>
  <si>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</si>
  <si>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</si>
  <si>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</si>
  <si>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</si>
  <si>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</si>
  <si>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</si>
  <si>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</si>
  <si>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</si>
  <si>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</si>
  <si>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</si>
  <si>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</si>
  <si>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</si>
  <si>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</si>
  <si>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</si>
  <si>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</si>
  <si>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</si>
  <si>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</si>
  <si>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</si>
  <si>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</si>
  <si>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</si>
  <si>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</si>
  <si>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</si>
  <si>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</si>
  <si>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</si>
  <si>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</si>
  <si>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</si>
  <si>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</si>
  <si>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</si>
  <si>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</si>
  <si>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</si>
  <si>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</si>
  <si>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</si>
  <si>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</si>
  <si>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</si>
  <si>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</si>
  <si>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</si>
  <si>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</si>
  <si>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</si>
  <si>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</si>
  <si>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</si>
  <si>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</si>
  <si>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</si>
  <si>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</si>
  <si>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</si>
  <si>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</si>
  <si>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</si>
  <si>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</si>
  <si>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</si>
  <si>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</si>
  <si>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</si>
  <si>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</si>
  <si>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</si>
  <si>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</si>
  <si>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</si>
  <si>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</si>
  <si>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</si>
  <si>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</si>
  <si>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</si>
  <si>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</si>
  <si>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</si>
  <si>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</si>
  <si>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</si>
  <si>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</si>
  <si>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</si>
  <si>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</si>
  <si>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</si>
  <si>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</si>
  <si>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</si>
  <si>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</si>
  <si>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</si>
  <si>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</si>
  <si>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</si>
  <si>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</si>
  <si>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</si>
  <si>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</si>
  <si>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</si>
  <si>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</si>
  <si>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</si>
  <si>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</si>
  <si>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</si>
  <si>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</si>
  <si>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</si>
  <si>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</si>
  <si>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</si>
  <si>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</si>
  <si>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</si>
  <si>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</si>
  <si>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</si>
  <si>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</si>
  <si>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</si>
  <si>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</si>
  <si>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</si>
  <si>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</si>
  <si>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</si>
  <si>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</si>
  <si>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</si>
  <si>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</si>
  <si>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</si>
  <si>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</si>
  <si>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</si>
  <si>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</si>
  <si>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</si>
  <si>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</si>
  <si>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</si>
  <si>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</si>
  <si>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</si>
  <si>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</si>
  <si>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</si>
  <si>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</si>
  <si>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</si>
  <si>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</si>
  <si>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</si>
  <si>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</si>
  <si>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</si>
  <si>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</si>
  <si>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</si>
  <si>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</si>
  <si>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</si>
  <si>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</si>
  <si>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</si>
  <si>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</si>
  <si>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</si>
  <si>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</si>
  <si>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</si>
  <si>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</si>
  <si>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</si>
  <si>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</si>
  <si>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</si>
  <si>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</si>
  <si>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</si>
  <si>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</si>
  <si>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</si>
  <si>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</si>
  <si>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</si>
  <si>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</si>
  <si>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</si>
  <si>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</si>
  <si>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</si>
  <si>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</si>
  <si>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</si>
  <si>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</si>
  <si>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</si>
  <si>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</si>
  <si>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</si>
  <si>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</si>
  <si>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</si>
  <si>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</si>
  <si>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</si>
  <si>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</si>
  <si>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</si>
  <si>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</si>
  <si>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</si>
  <si>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</si>
  <si>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</si>
  <si>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</si>
  <si>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</si>
  <si>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</si>
  <si>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</si>
  <si>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</si>
  <si>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</si>
  <si>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</si>
  <si>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</si>
  <si>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</si>
  <si>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</si>
  <si>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</si>
  <si>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</si>
  <si>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</si>
  <si>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</si>
  <si>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</si>
  <si>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</si>
  <si>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</si>
  <si>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</si>
  <si>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</si>
  <si>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</si>
  <si>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</si>
  <si>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</si>
  <si>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</si>
  <si>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</si>
  <si>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</si>
  <si>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</si>
  <si>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</si>
  <si>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</si>
  <si>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</si>
  <si>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</si>
  <si>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</si>
  <si>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</si>
  <si>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</si>
  <si>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</si>
  <si>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</si>
  <si>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</si>
  <si>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</si>
  <si>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</si>
  <si>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</si>
  <si>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</si>
  <si>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</si>
  <si>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</si>
  <si>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</si>
  <si>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</si>
  <si>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</si>
  <si>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</si>
  <si>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</si>
  <si>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</si>
  <si>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</si>
  <si>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</si>
  <si>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</si>
  <si>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</si>
  <si>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</si>
  <si>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</si>
  <si>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</si>
  <si>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</si>
  <si>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</si>
  <si>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</si>
  <si>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</si>
  <si>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</si>
  <si>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</si>
  <si>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</si>
  <si>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</si>
  <si>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</si>
  <si>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</si>
  <si>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</si>
  <si>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</si>
  <si>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</si>
  <si>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</si>
  <si>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</si>
  <si>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</si>
  <si>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</si>
  <si>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</si>
  <si>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</si>
  <si>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</si>
  <si>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</si>
  <si>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</si>
  <si>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</si>
  <si>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</si>
  <si>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</si>
  <si>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</si>
  <si>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</si>
  <si>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</si>
  <si>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</si>
  <si>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</si>
  <si>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</si>
  <si>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</si>
  <si>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</si>
  <si>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</si>
  <si>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</si>
  <si>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</si>
  <si>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</si>
  <si>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</si>
  <si>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</si>
  <si>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</si>
  <si>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</si>
  <si>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</si>
  <si>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</si>
  <si>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</si>
  <si>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</si>
  <si>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</si>
  <si>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</si>
  <si>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</si>
  <si>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</si>
  <si>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</si>
  <si>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</si>
  <si>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</si>
  <si>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</si>
  <si>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</si>
  <si>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</si>
  <si>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</si>
  <si>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</si>
  <si>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</si>
  <si>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</si>
  <si>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</si>
  <si>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</si>
  <si>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</si>
  <si>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</si>
  <si>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</si>
  <si>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</si>
  <si>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</si>
  <si>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</si>
  <si>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</si>
  <si>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</si>
  <si>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</si>
  <si>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</si>
  <si>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</si>
  <si>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</si>
  <si>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</si>
  <si>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</si>
  <si>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</si>
  <si>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</si>
  <si>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</si>
  <si>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</si>
  <si>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</si>
  <si>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</si>
  <si>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</si>
  <si>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</si>
  <si>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</si>
  <si>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</si>
  <si>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</si>
  <si>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</si>
  <si>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</si>
  <si>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</si>
  <si>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</si>
  <si>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</si>
  <si>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</si>
  <si>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</si>
  <si>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</si>
  <si>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</si>
  <si>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</si>
  <si>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</si>
  <si>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</si>
  <si>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</si>
  <si>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</si>
  <si>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</si>
  <si>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</si>
  <si>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</si>
  <si>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</si>
  <si>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</si>
  <si>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</si>
  <si>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</si>
  <si>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</si>
  <si>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</si>
  <si>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</si>
  <si>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</si>
  <si>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</si>
  <si>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</si>
  <si>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</si>
  <si>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</si>
  <si>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</si>
  <si>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</si>
  <si>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</si>
  <si>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</si>
  <si>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</si>
  <si>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</si>
  <si>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</si>
  <si>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</si>
  <si>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</si>
  <si>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</si>
  <si>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</si>
  <si>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</si>
  <si>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</si>
  <si>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</si>
  <si>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</si>
  <si>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</si>
  <si>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</si>
  <si>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</si>
  <si>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</si>
  <si>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</si>
  <si>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</si>
  <si>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</si>
  <si>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</si>
  <si>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</si>
  <si>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</si>
  <si>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</si>
  <si>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</si>
  <si>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</si>
  <si>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</si>
  <si>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</si>
  <si>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</si>
  <si>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</si>
  <si>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</si>
  <si>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</si>
  <si>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</si>
  <si>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</si>
  <si>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</si>
  <si>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</si>
  <si>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</si>
  <si>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</si>
  <si>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</si>
  <si>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</si>
  <si>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</si>
  <si>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</si>
  <si>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</si>
  <si>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</si>
  <si>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</si>
  <si>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</si>
  <si>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</si>
  <si>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</si>
  <si>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</si>
  <si>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</si>
  <si>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</si>
  <si>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</si>
  <si>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</si>
  <si>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</si>
  <si>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</si>
  <si>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</si>
  <si>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</si>
  <si>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</si>
  <si>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</si>
  <si>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</si>
  <si>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</si>
  <si>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</si>
  <si>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</si>
  <si>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</si>
  <si>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</si>
  <si>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</si>
  <si>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</si>
  <si>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</si>
  <si>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</si>
  <si>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</si>
  <si>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</si>
  <si>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</si>
  <si>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</si>
  <si>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</si>
  <si>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</si>
  <si>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</si>
  <si>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</si>
  <si>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</si>
  <si>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</si>
  <si>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</si>
  <si>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</si>
  <si>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</si>
  <si>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</si>
  <si>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</si>
  <si>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</si>
  <si>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</si>
  <si>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</si>
  <si>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</si>
  <si>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</si>
  <si>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</si>
  <si>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</si>
  <si>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</si>
  <si>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</si>
  <si>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</si>
  <si>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</si>
  <si>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</si>
  <si>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</si>
  <si>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</si>
  <si>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</si>
  <si>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</si>
  <si>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</si>
  <si>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</si>
  <si>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</si>
  <si>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</si>
  <si>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</si>
  <si>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</si>
  <si>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</si>
  <si>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</si>
  <si>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</si>
  <si>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</si>
  <si>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</si>
  <si>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</si>
  <si>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</si>
  <si>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</si>
  <si>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</si>
  <si>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</si>
  <si>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</si>
  <si>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</si>
  <si>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</si>
  <si>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</si>
  <si>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</si>
  <si>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</si>
  <si>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</si>
  <si>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</si>
  <si>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</si>
  <si>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</si>
  <si>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</si>
  <si>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</si>
  <si>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</si>
  <si>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</si>
  <si>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</si>
  <si>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</si>
  <si>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</si>
  <si>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</si>
  <si>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</si>
  <si>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</si>
  <si>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</si>
  <si>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</si>
  <si>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</si>
  <si>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</si>
  <si>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</si>
  <si>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</si>
  <si>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</si>
  <si>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</si>
  <si>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</si>
  <si>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</si>
  <si>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</si>
  <si>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</si>
  <si>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</si>
  <si>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</si>
  <si>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</si>
  <si>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</si>
  <si>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</si>
  <si>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</si>
  <si>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</si>
  <si>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</si>
  <si>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</si>
  <si>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</si>
  <si>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</si>
  <si>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</si>
  <si>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</si>
  <si>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</si>
  <si>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</si>
  <si>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</si>
  <si>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</si>
  <si>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</si>
  <si>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</si>
  <si>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</si>
  <si>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</si>
  <si>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</si>
  <si>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</si>
  <si>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</si>
  <si>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</si>
  <si>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</si>
  <si>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</si>
  <si>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</si>
  <si>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</si>
  <si>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</si>
  <si>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</si>
  <si>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</si>
  <si>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</si>
  <si>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</si>
  <si>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</si>
  <si>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</si>
  <si>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</si>
  <si>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</si>
  <si>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</si>
  <si>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</si>
  <si>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</si>
  <si>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</si>
  <si>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</si>
  <si>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</si>
  <si>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</si>
  <si>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</si>
  <si>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</si>
  <si>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</si>
  <si>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</si>
  <si>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</si>
  <si>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</si>
  <si>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</si>
  <si>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</si>
  <si>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</si>
  <si>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</si>
  <si>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</si>
  <si>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</si>
  <si>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</si>
  <si>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</si>
  <si>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</si>
  <si>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</si>
  <si>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</si>
  <si>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</si>
  <si>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</si>
  <si>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</si>
  <si>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</si>
  <si>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</si>
  <si>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</si>
  <si>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</si>
  <si>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</si>
  <si>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</si>
  <si>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</si>
  <si>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</si>
  <si>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</si>
  <si>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</si>
  <si>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</si>
  <si>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</si>
  <si>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</si>
  <si>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</si>
  <si>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</si>
  <si>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</si>
  <si>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</si>
  <si>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</si>
  <si>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</si>
  <si>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</si>
  <si>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</si>
  <si>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</si>
  <si>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</si>
  <si>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</si>
  <si>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</si>
  <si>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</si>
  <si>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</si>
  <si>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</si>
  <si>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</si>
  <si>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</si>
  <si>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</si>
  <si>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</si>
  <si>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</si>
  <si>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</si>
  <si>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</si>
  <si>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</si>
  <si>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</si>
  <si>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</si>
  <si>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</si>
  <si>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</si>
  <si>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</si>
  <si>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</si>
  <si>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</si>
  <si>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</si>
  <si>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</si>
  <si>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</si>
  <si>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</si>
  <si>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</si>
  <si>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</si>
  <si>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</si>
  <si>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</si>
  <si>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</si>
  <si>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</si>
  <si>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</si>
  <si>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</si>
  <si>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</si>
  <si>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</si>
  <si>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</si>
  <si>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</si>
  <si>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</si>
  <si>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</si>
  <si>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</si>
  <si>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</si>
  <si>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</si>
  <si>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</si>
  <si>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</si>
  <si>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</si>
  <si>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</si>
  <si>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</si>
  <si>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</si>
  <si>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</si>
  <si>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</si>
  <si>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</si>
  <si>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</si>
  <si>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</si>
  <si>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</si>
  <si>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</si>
  <si>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</si>
  <si>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</si>
  <si>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</si>
  <si>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</si>
  <si>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</si>
  <si>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</si>
  <si>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</si>
  <si>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</si>
  <si>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</si>
  <si>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</si>
  <si>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</si>
  <si>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</si>
  <si>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</si>
  <si>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</si>
  <si>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</si>
  <si>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</si>
  <si>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</si>
  <si>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</si>
  <si>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</si>
  <si>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</si>
  <si>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</si>
  <si>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</si>
  <si>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</si>
  <si>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</si>
  <si>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</si>
  <si>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</si>
  <si>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</si>
  <si>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</si>
  <si>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</si>
  <si>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</si>
  <si>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</si>
  <si>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</si>
  <si>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</si>
  <si>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</si>
  <si>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</si>
  <si>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</si>
  <si>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</si>
  <si>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</si>
  <si>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</si>
  <si>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</si>
  <si>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</si>
  <si>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</si>
  <si>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</si>
  <si>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</si>
  <si>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</si>
  <si>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</si>
  <si>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</si>
  <si>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</si>
  <si>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</si>
  <si>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</si>
  <si>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</si>
  <si>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</si>
  <si>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</si>
  <si>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</si>
  <si>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</si>
  <si>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</si>
  <si>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</si>
  <si>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</si>
  <si>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</si>
  <si>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</si>
  <si>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</si>
  <si>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</si>
  <si>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</si>
  <si>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</si>
  <si>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</si>
  <si>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</si>
  <si>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</si>
  <si>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</si>
  <si>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</si>
  <si>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</si>
  <si>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</si>
  <si>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</si>
  <si>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</si>
  <si>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</si>
  <si>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</si>
  <si>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</si>
  <si>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</si>
  <si>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</si>
  <si>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</si>
  <si>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</si>
  <si>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</si>
  <si>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</si>
  <si>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</si>
  <si>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</si>
  <si>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</si>
  <si>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</si>
  <si>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</si>
  <si>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</si>
  <si>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</si>
  <si>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</si>
  <si>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</si>
  <si>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</si>
  <si>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</si>
  <si>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</si>
  <si>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</si>
  <si>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</si>
  <si>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</si>
  <si>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</si>
  <si>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</si>
  <si>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</si>
  <si>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</si>
  <si>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</si>
  <si>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</si>
  <si>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</si>
  <si>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</si>
  <si>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</si>
  <si>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</si>
  <si>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</si>
  <si>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</si>
  <si>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</si>
  <si>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</si>
  <si>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</si>
  <si>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</si>
  <si>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</si>
  <si>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</si>
  <si>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</si>
  <si>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</si>
  <si>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</si>
  <si>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</si>
  <si>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</si>
  <si>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</si>
  <si>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</si>
  <si>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</si>
  <si>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</si>
  <si>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</si>
  <si>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</si>
  <si>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</si>
  <si>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</si>
  <si>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</si>
  <si>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</si>
  <si>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</si>
  <si>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</si>
  <si>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</si>
  <si>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</si>
  <si>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</si>
  <si>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</si>
  <si>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</si>
  <si>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</si>
  <si>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</si>
  <si>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</si>
  <si>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</si>
  <si>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</si>
  <si>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</si>
  <si>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</si>
  <si>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</si>
  <si>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</si>
  <si>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</si>
  <si>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</si>
  <si>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</si>
  <si>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</si>
  <si>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</si>
  <si>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</si>
  <si>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</si>
  <si>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</si>
  <si>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</si>
  <si>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</si>
  <si>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</si>
  <si>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</si>
  <si>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</si>
  <si>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</si>
  <si>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</si>
  <si>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</si>
  <si>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</si>
  <si>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</si>
  <si>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</si>
  <si>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</si>
  <si>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</si>
  <si>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</si>
  <si>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</si>
  <si>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</si>
  <si>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</si>
  <si>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</si>
  <si>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</si>
  <si>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</si>
  <si>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</si>
  <si>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</si>
  <si>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</si>
  <si>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</si>
  <si>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</si>
  <si>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</si>
  <si>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</si>
  <si>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</si>
  <si>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</si>
  <si>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</si>
  <si>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</si>
  <si>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</si>
  <si>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</si>
  <si>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</si>
  <si>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</si>
  <si>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</si>
  <si>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</si>
  <si>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</si>
  <si>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</si>
  <si>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</si>
  <si>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</si>
  <si>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</si>
  <si>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</si>
  <si>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</si>
  <si>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</si>
  <si>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</si>
  <si>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</si>
  <si>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</si>
  <si>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</si>
  <si>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</si>
  <si>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</si>
  <si>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</si>
  <si>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</si>
  <si>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</si>
  <si>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</si>
  <si>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</si>
  <si>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</si>
  <si>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</si>
  <si>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</si>
  <si>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</si>
  <si>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</si>
  <si>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</si>
  <si>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</si>
  <si>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</si>
  <si>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</si>
  <si>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</si>
  <si>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</si>
  <si>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</si>
  <si>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</si>
  <si>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</si>
  <si>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</si>
  <si>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</si>
  <si>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</si>
  <si>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</si>
  <si>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</si>
  <si>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</si>
  <si>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</si>
  <si>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</si>
  <si>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</si>
  <si>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</si>
  <si>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</si>
  <si>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</si>
  <si>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</si>
  <si>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</si>
  <si>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</si>
  <si>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</si>
  <si>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</si>
  <si>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</si>
  <si>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</si>
  <si>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</si>
  <si>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</si>
  <si>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</si>
  <si>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</si>
  <si>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</si>
  <si>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</si>
  <si>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</si>
  <si>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</si>
  <si>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</si>
  <si>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</si>
  <si>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</si>
  <si>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</si>
  <si>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</si>
  <si>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</si>
  <si>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</si>
  <si>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</si>
  <si>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</si>
  <si>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</si>
  <si>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</si>
  <si>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</si>
  <si>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</si>
  <si>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</si>
  <si>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</si>
  <si>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</si>
  <si>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</si>
  <si>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</si>
  <si>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</si>
  <si>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</si>
  <si>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</si>
  <si>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</si>
  <si>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</si>
  <si>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</si>
  <si>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</si>
  <si>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</si>
  <si>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</si>
  <si>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</si>
  <si>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</si>
  <si>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</si>
  <si>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</si>
  <si>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</si>
  <si>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</si>
  <si>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</si>
  <si>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</si>
  <si>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</si>
  <si>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</si>
  <si>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</si>
  <si>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</si>
  <si>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</si>
  <si>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</si>
  <si>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</si>
  <si>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</si>
  <si>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</si>
  <si>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</si>
  <si>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</si>
  <si>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</si>
  <si>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</si>
  <si>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</si>
  <si>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</si>
  <si>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</si>
  <si>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</si>
  <si>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</si>
  <si>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</si>
  <si>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</si>
  <si>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</si>
  <si>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</si>
  <si>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</si>
  <si>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</si>
  <si>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</si>
  <si>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</si>
  <si>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</si>
  <si>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</si>
  <si>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</si>
  <si>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</si>
  <si>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</si>
  <si>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</si>
  <si>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</si>
  <si>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</si>
  <si>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</si>
  <si>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</si>
  <si>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</si>
  <si>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</si>
  <si>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</si>
  <si>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</si>
  <si>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</si>
  <si>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</si>
  <si>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</si>
  <si>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</si>
  <si>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</si>
  <si>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</si>
  <si>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</si>
  <si>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</si>
  <si>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</si>
  <si>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</si>
  <si>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</si>
  <si>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</si>
  <si>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</si>
  <si>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</si>
  <si>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</si>
  <si>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</si>
  <si>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</si>
  <si>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</si>
  <si>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</si>
  <si>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</si>
  <si>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</si>
  <si>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</si>
  <si>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</si>
  <si>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</si>
  <si>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</si>
  <si>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</si>
  <si>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</si>
  <si>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</si>
  <si>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</si>
  <si>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</si>
  <si>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</si>
  <si>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</si>
  <si>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</si>
  <si>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</si>
  <si>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</si>
  <si>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</si>
  <si>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</si>
  <si>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</si>
  <si>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</si>
  <si>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</si>
  <si>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</si>
  <si>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</si>
  <si>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</si>
  <si>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</si>
  <si>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</si>
  <si>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</si>
  <si>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</si>
  <si>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</si>
  <si>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</si>
  <si>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</si>
  <si>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</si>
  <si>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</si>
  <si>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</si>
  <si>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</si>
  <si>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</si>
  <si>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</si>
  <si>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</si>
  <si>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</si>
  <si>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</si>
  <si>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</si>
  <si>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</si>
  <si>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</si>
  <si>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</si>
  <si>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</si>
  <si>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</si>
  <si>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</si>
  <si>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</si>
  <si>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</si>
  <si>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</si>
  <si>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</si>
  <si>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</si>
  <si>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</si>
  <si>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</si>
  <si>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</si>
  <si>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</si>
  <si>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</si>
  <si>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</si>
  <si>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</si>
  <si>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</si>
  <si>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</si>
  <si>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</si>
  <si>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</si>
  <si>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</si>
  <si>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</si>
  <si>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</si>
  <si>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</si>
  <si>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</si>
  <si>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</si>
  <si>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</si>
  <si>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</si>
  <si>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</si>
  <si>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</si>
  <si>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</si>
  <si>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</si>
  <si>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</si>
  <si>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</si>
  <si>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</si>
  <si>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</si>
  <si>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</si>
  <si>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</si>
  <si>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</si>
  <si>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</si>
  <si>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</si>
  <si>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</si>
  <si>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</si>
  <si>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</si>
  <si>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</si>
  <si>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</si>
  <si>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</si>
  <si>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</si>
  <si>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</si>
  <si>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</si>
  <si>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</si>
  <si>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</si>
  <si>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</si>
  <si>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</si>
  <si>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</si>
  <si>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</si>
  <si>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</si>
  <si>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</si>
  <si>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</si>
  <si>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</si>
  <si>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</si>
  <si>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</si>
  <si>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</si>
  <si>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</si>
  <si>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</si>
  <si>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</si>
  <si>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</si>
  <si>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</si>
  <si>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</si>
  <si>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</si>
  <si>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</si>
  <si>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</si>
  <si>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</si>
  <si>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</si>
  <si>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</si>
  <si>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</si>
  <si>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</si>
  <si>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</si>
  <si>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</si>
  <si>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</si>
  <si>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</si>
  <si>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</si>
  <si>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</si>
  <si>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</si>
  <si>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</si>
  <si>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</si>
  <si>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</si>
  <si>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</si>
  <si>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</si>
  <si>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</si>
  <si>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</si>
  <si>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</si>
  <si>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</si>
  <si>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</si>
  <si>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</si>
  <si>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</si>
  <si>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</si>
  <si>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</si>
  <si>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</si>
  <si>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</si>
  <si>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</si>
  <si>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</si>
  <si>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</si>
  <si>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</si>
  <si>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</si>
  <si>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</si>
  <si>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</si>
  <si>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</si>
  <si>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</si>
  <si>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</si>
  <si>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</si>
  <si>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</si>
  <si>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</si>
  <si>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</si>
  <si>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</si>
  <si>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</si>
  <si>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</si>
  <si>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</si>
  <si>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</si>
  <si>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</si>
  <si>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</si>
  <si>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</si>
  <si>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</si>
  <si>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</si>
  <si>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</si>
  <si>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</si>
  <si>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</si>
  <si>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</si>
  <si>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</si>
  <si>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</si>
  <si>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</si>
  <si>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</si>
  <si>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</si>
  <si>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</si>
  <si>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</si>
  <si>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</si>
  <si>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</si>
  <si>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</si>
  <si>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</si>
  <si>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</si>
  <si>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</si>
  <si>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</si>
  <si>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</si>
  <si>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</si>
  <si>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</si>
  <si>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</si>
  <si>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</si>
  <si>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</si>
  <si>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</si>
  <si>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</si>
  <si>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</si>
  <si>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</si>
  <si>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</si>
  <si>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</si>
  <si>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</si>
  <si>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</si>
  <si>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</si>
  <si>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</si>
  <si>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</si>
  <si>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</si>
  <si>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</si>
  <si>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</si>
  <si>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</si>
  <si>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</si>
  <si>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</si>
  <si>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</si>
  <si>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</si>
  <si>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</si>
  <si>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</si>
  <si>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</si>
  <si>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</si>
  <si>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</si>
  <si>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</si>
  <si>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</si>
  <si>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</si>
  <si>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</si>
  <si>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</si>
  <si>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</si>
  <si>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</si>
  <si>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</si>
  <si>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</si>
  <si>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</si>
  <si>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</si>
  <si>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</si>
  <si>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</si>
  <si>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</si>
  <si>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</si>
  <si>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</si>
  <si>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</si>
  <si>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</si>
  <si>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</si>
  <si>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</si>
  <si>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</si>
  <si>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</si>
  <si>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</si>
  <si>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</si>
  <si>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</si>
  <si>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</si>
  <si>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</si>
  <si>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</si>
  <si>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</si>
  <si>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</si>
  <si>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</si>
  <si>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</si>
  <si>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</si>
  <si>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</si>
  <si>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</si>
  <si>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</si>
  <si>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</si>
  <si>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</si>
  <si>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</si>
  <si>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</si>
  <si>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</si>
  <si>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</si>
  <si>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</si>
  <si>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</si>
  <si>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</si>
  <si>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</si>
  <si>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</si>
  <si>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</si>
  <si>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</si>
  <si>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</si>
  <si>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</si>
  <si>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</si>
  <si>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</si>
  <si>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</si>
  <si>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</si>
  <si>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</si>
  <si>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</si>
  <si>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</si>
  <si>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</si>
  <si>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</si>
  <si>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</si>
  <si>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</si>
  <si>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</si>
  <si>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</si>
  <si>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</si>
  <si>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</si>
  <si>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</si>
  <si>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</si>
  <si>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</si>
  <si>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</si>
  <si>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</si>
  <si>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</si>
  <si>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</si>
  <si>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</si>
  <si>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</si>
  <si>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</si>
  <si>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</si>
  <si>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</si>
  <si>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</si>
  <si>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</si>
  <si>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</si>
  <si>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</si>
  <si>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</si>
  <si>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</si>
  <si>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</si>
  <si>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</si>
  <si>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</si>
  <si>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</si>
  <si>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</si>
  <si>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</si>
  <si>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</si>
  <si>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</si>
  <si>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</si>
  <si>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</si>
  <si>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</si>
  <si>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</si>
  <si>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</si>
  <si>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</si>
  <si>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</si>
  <si>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</si>
  <si>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</si>
  <si>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</si>
  <si>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</si>
  <si>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</si>
  <si>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</si>
  <si>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</si>
  <si>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</si>
  <si>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</si>
  <si>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</si>
  <si>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</si>
  <si>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</si>
  <si>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</si>
  <si>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</si>
  <si>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</si>
  <si>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</si>
  <si>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</si>
  <si>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</si>
  <si>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</si>
  <si>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</si>
  <si>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</si>
  <si>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</si>
  <si>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</si>
  <si>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</si>
  <si>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</si>
  <si>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</si>
  <si>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</si>
  <si>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</si>
  <si>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</si>
  <si>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</si>
  <si>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</si>
  <si>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</si>
  <si>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</si>
  <si>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</si>
  <si>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</si>
  <si>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</si>
  <si>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</si>
  <si>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</si>
  <si>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</si>
  <si>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</si>
  <si>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</si>
  <si>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</si>
  <si>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</si>
  <si>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</si>
  <si>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</si>
  <si>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</si>
  <si>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</si>
  <si>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</si>
  <si>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</si>
  <si>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</si>
  <si>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</si>
  <si>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</si>
  <si>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</si>
  <si>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</si>
  <si>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</si>
  <si>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</si>
  <si>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</si>
  <si>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</si>
  <si>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</si>
  <si>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</si>
  <si>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</si>
  <si>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</si>
  <si>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</si>
  <si>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</si>
  <si>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</si>
  <si>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</si>
  <si>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</si>
  <si>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</si>
  <si>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</si>
  <si>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</si>
  <si>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</si>
  <si>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</si>
  <si>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</si>
  <si>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</si>
  <si>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</si>
  <si>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</si>
  <si>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</si>
  <si>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</si>
  <si>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</si>
  <si>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</si>
  <si>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</si>
  <si>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</si>
  <si>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</si>
  <si>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</si>
  <si>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</si>
  <si>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</si>
  <si>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</si>
  <si>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</si>
  <si>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</si>
  <si>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</si>
  <si>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</si>
  <si>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</si>
  <si>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</si>
  <si>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</si>
  <si>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</si>
  <si>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</si>
  <si>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</si>
  <si>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</si>
  <si>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</si>
  <si>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</si>
  <si>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</si>
  <si>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</si>
  <si>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</si>
  <si>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</si>
  <si>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</si>
  <si>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</si>
  <si>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</si>
  <si>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</si>
  <si>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</si>
  <si>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</si>
  <si>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</si>
  <si>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</si>
  <si>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</si>
  <si>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</si>
  <si>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</si>
  <si>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</si>
  <si>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</si>
  <si>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</si>
  <si>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</si>
  <si>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</si>
  <si>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</si>
  <si>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</si>
  <si>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</si>
  <si>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</si>
  <si>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</si>
  <si>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</si>
  <si>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</si>
  <si>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</si>
  <si>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</si>
  <si>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</si>
  <si>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</si>
  <si>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</si>
  <si>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</si>
  <si>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</si>
  <si>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</si>
  <si>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</si>
  <si>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</si>
  <si>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</si>
  <si>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</si>
  <si>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</si>
  <si>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</si>
  <si>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</si>
  <si>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</si>
  <si>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</si>
  <si>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</si>
  <si>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</si>
  <si>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</si>
  <si>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</si>
  <si>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</si>
  <si>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</si>
  <si>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</si>
  <si>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</si>
  <si>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</si>
  <si>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</si>
  <si>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</si>
  <si>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</si>
  <si>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</si>
  <si>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</si>
  <si>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</si>
  <si>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</si>
  <si>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</si>
  <si>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</si>
  <si>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</si>
  <si>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</si>
  <si>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</si>
  <si>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</si>
  <si>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</si>
  <si>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</si>
  <si>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</si>
  <si>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</si>
  <si>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</si>
  <si>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</si>
  <si>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</si>
  <si>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</si>
  <si>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</si>
  <si>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</si>
  <si>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</si>
  <si>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</si>
  <si>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</si>
  <si>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</si>
  <si>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</si>
  <si>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</si>
  <si>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</si>
  <si>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</si>
  <si>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</si>
  <si>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</si>
  <si>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</si>
  <si>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</si>
  <si>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</si>
  <si>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</si>
  <si>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</si>
  <si>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</si>
  <si>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</si>
  <si>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</si>
  <si>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</si>
  <si>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</si>
  <si>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</si>
  <si>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</si>
  <si>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</si>
  <si>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</si>
  <si>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</si>
  <si>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</si>
  <si>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</si>
  <si>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</si>
  <si>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</si>
  <si>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</si>
  <si>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</si>
  <si>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</si>
  <si>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</si>
  <si>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</si>
  <si>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</si>
  <si>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</si>
  <si>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</si>
  <si>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</si>
  <si>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</si>
  <si>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</si>
  <si>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</si>
  <si>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</si>
  <si>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</si>
  <si>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</si>
  <si>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</si>
  <si>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</si>
  <si>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</si>
  <si>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</si>
  <si>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</si>
  <si>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</si>
  <si>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</si>
  <si>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</si>
  <si>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</si>
  <si>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</si>
  <si>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</si>
  <si>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</si>
  <si>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</si>
  <si>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</si>
  <si>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</si>
  <si>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</si>
  <si>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</si>
  <si>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</si>
  <si>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</si>
  <si>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</si>
  <si>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</si>
  <si>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</si>
  <si>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</si>
  <si>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</si>
  <si>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</si>
  <si>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</si>
  <si>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</si>
  <si>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</si>
  <si>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</si>
  <si>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</si>
  <si>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</si>
  <si>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</si>
  <si>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</si>
  <si>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</si>
  <si>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</si>
  <si>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</si>
  <si>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</si>
  <si>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</si>
  <si>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</si>
  <si>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</si>
  <si>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</si>
  <si>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</si>
  <si>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</si>
  <si>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</si>
  <si>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</si>
  <si>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</si>
  <si>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</si>
  <si>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</si>
  <si>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</si>
  <si>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</si>
  <si>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</si>
  <si>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</si>
  <si>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</si>
  <si>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</si>
  <si>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</si>
  <si>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</si>
  <si>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</si>
  <si>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</si>
  <si>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</si>
  <si>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</si>
  <si>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</si>
  <si>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</si>
  <si>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</si>
  <si>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</si>
  <si>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</si>
  <si>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</si>
  <si>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</si>
  <si>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</si>
  <si>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</si>
  <si>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</si>
  <si>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</si>
  <si>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</si>
  <si>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</si>
  <si>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</si>
  <si>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</si>
  <si>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</si>
  <si>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</si>
  <si>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</si>
  <si>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</si>
  <si>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</si>
  <si>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</si>
  <si>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</si>
  <si>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</si>
  <si>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</si>
  <si>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</si>
  <si>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</si>
  <si>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</si>
  <si>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</si>
  <si>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</si>
  <si>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</si>
  <si>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</si>
  <si>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</si>
  <si>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</si>
  <si>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</si>
  <si>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</si>
  <si>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</si>
  <si>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</si>
  <si>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</si>
  <si>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</si>
  <si>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</si>
  <si>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</si>
  <si>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</si>
  <si>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</si>
  <si>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</si>
  <si>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</si>
  <si>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</si>
  <si>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</si>
  <si>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</si>
  <si>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</si>
  <si>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</si>
  <si>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</si>
  <si>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</si>
  <si>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</si>
  <si>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</si>
  <si>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</si>
  <si>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</si>
  <si>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</si>
  <si>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</si>
  <si>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</si>
  <si>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</si>
  <si>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</si>
  <si>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</si>
  <si>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</si>
  <si>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</si>
  <si>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</si>
  <si>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</si>
  <si>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</si>
  <si>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</si>
  <si>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</si>
  <si>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</si>
  <si>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</si>
  <si>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</si>
  <si>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</si>
  <si>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</si>
  <si>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</si>
  <si>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</si>
  <si>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</si>
  <si>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</si>
  <si>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</si>
  <si>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</si>
  <si>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</si>
  <si>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</si>
  <si>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</si>
  <si>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</si>
  <si>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</si>
  <si>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</si>
  <si>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</si>
  <si>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</si>
  <si>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</si>
  <si>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</si>
  <si>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</si>
  <si>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</si>
  <si>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</si>
  <si>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</si>
  <si>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</si>
  <si>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</si>
  <si>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</si>
  <si>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</si>
  <si>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</si>
  <si>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</si>
  <si>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</si>
  <si>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</si>
  <si>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</si>
  <si>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</si>
  <si>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</si>
  <si>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</si>
  <si>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</si>
  <si>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</si>
  <si>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</si>
  <si>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</si>
  <si>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</si>
  <si>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</si>
  <si>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</si>
  <si>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</si>
  <si>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</si>
  <si>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</si>
  <si>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</si>
  <si>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</si>
  <si>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</si>
  <si>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</si>
  <si>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</si>
  <si>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</si>
  <si>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</si>
  <si>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</si>
  <si>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</si>
  <si>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</si>
  <si>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</si>
  <si>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</si>
  <si>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</si>
  <si>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</si>
  <si>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</si>
  <si>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</si>
  <si>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</si>
  <si>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</si>
  <si>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</si>
  <si>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</si>
  <si>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</si>
  <si>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</si>
  <si>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</si>
  <si>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</si>
  <si>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</si>
  <si>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</si>
  <si>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</si>
  <si>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</si>
  <si>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</si>
  <si>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</si>
  <si>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</si>
  <si>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</si>
  <si>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</si>
  <si>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</si>
  <si>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</si>
  <si>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</si>
  <si>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</si>
  <si>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</si>
  <si>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</si>
  <si>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</si>
  <si>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</si>
  <si>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</si>
  <si>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</si>
  <si>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</si>
  <si>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</si>
  <si>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</si>
  <si>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</si>
  <si>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</si>
  <si>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</si>
  <si>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</si>
  <si>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</si>
  <si>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</si>
  <si>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</si>
  <si>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</si>
  <si>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</si>
  <si>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</si>
  <si>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</si>
  <si>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</si>
  <si>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</si>
  <si>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</si>
  <si>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</si>
  <si>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</si>
  <si>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</si>
  <si>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</si>
  <si>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</si>
  <si>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</si>
  <si>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</si>
  <si>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</si>
  <si>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</si>
  <si>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</si>
  <si>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</si>
  <si>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</si>
  <si>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</si>
  <si>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</si>
  <si>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</si>
  <si>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</si>
  <si>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</si>
  <si>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</si>
  <si>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</si>
  <si>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</si>
  <si>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</si>
  <si>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</si>
  <si>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</si>
  <si>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</si>
  <si>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</si>
  <si>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</si>
  <si>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</si>
  <si>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</si>
  <si>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</si>
  <si>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</si>
  <si>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</si>
  <si>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</si>
  <si>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</si>
  <si>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</si>
  <si>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</si>
  <si>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</si>
  <si>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</si>
  <si>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</si>
  <si>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</si>
  <si>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</si>
  <si>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</si>
  <si>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</si>
  <si>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</si>
  <si>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</si>
  <si>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</si>
  <si>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</si>
  <si>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</si>
  <si>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</si>
  <si>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</si>
  <si>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</si>
  <si>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</si>
  <si>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</si>
  <si>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</si>
  <si>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</si>
  <si>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</si>
  <si>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</si>
  <si>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</si>
  <si>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</si>
  <si>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</si>
  <si>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</si>
  <si>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</si>
  <si>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</si>
  <si>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</si>
  <si>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</si>
  <si>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</si>
  <si>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</si>
  <si>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</si>
  <si>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</si>
  <si>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</si>
  <si>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</si>
  <si>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</si>
  <si>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</si>
  <si>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</si>
  <si>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</si>
  <si>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</si>
  <si>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</si>
  <si>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</si>
  <si>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</si>
  <si>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</si>
  <si>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</si>
  <si>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</si>
  <si>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</si>
  <si>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</si>
  <si>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</si>
  <si>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</si>
  <si>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</si>
  <si>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</si>
  <si>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</si>
  <si>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</si>
  <si>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</si>
  <si>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</si>
  <si>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</si>
  <si>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</si>
  <si>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</si>
  <si>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</si>
  <si>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</si>
  <si>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</si>
  <si>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</si>
  <si>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</si>
  <si>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</si>
  <si>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</si>
  <si>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</si>
  <si>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</si>
  <si>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</si>
  <si>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</si>
  <si>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</si>
  <si>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</si>
  <si>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</si>
  <si>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</si>
  <si>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</si>
  <si>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</si>
  <si>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</si>
  <si>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</si>
  <si>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</si>
  <si>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</si>
  <si>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</si>
  <si>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</si>
  <si>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</si>
  <si>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</si>
  <si>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</si>
  <si>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</si>
  <si>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</si>
  <si>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</si>
  <si>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</si>
  <si>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</si>
  <si>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</si>
  <si>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</si>
  <si>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</si>
  <si>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</si>
  <si>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</si>
  <si>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</si>
  <si>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</si>
  <si>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</si>
  <si>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</si>
  <si>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</si>
  <si>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</si>
  <si>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</si>
  <si>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</si>
  <si>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</si>
  <si>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</si>
  <si>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</si>
  <si>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</si>
  <si>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</si>
  <si>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</si>
  <si>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</si>
  <si>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</si>
  <si>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</si>
  <si>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</si>
  <si>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</si>
  <si>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</si>
  <si>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</si>
  <si>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</si>
  <si>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</si>
  <si>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</si>
  <si>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</si>
  <si>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</si>
  <si>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</si>
  <si>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</si>
  <si>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</si>
  <si>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</si>
  <si>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</si>
  <si>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</si>
  <si>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</si>
  <si>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</si>
  <si>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</si>
  <si>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</si>
  <si>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</si>
  <si>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</si>
  <si>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</si>
  <si>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</si>
  <si>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</si>
  <si>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</si>
  <si>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</si>
  <si>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</si>
  <si>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</si>
  <si>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</si>
  <si>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</si>
  <si>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</si>
  <si>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</si>
  <si>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</si>
  <si>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</si>
  <si>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</si>
  <si>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</si>
  <si>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</si>
  <si>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</si>
  <si>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</si>
  <si>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</si>
  <si>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</si>
  <si>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</si>
  <si>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</si>
  <si>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</si>
  <si>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</si>
  <si>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</si>
  <si>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</si>
  <si>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</si>
  <si>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</si>
  <si>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</si>
  <si>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</si>
  <si>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</si>
  <si>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</si>
  <si>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</si>
  <si>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</si>
  <si>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</si>
  <si>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</si>
  <si>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</si>
  <si>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</si>
  <si>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</si>
  <si>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</si>
  <si>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</si>
  <si>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</si>
  <si>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</si>
  <si>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</si>
  <si>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</si>
  <si>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</si>
  <si>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</si>
  <si>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</si>
  <si>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</si>
  <si>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</si>
  <si>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</si>
  <si>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</si>
  <si>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</si>
  <si>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</si>
  <si>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</si>
  <si>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</si>
  <si>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</si>
  <si>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</si>
  <si>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</si>
  <si>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</si>
  <si>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</si>
  <si>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</si>
  <si>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</si>
  <si>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</si>
  <si>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</si>
  <si>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</si>
  <si>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</si>
  <si>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</si>
  <si>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</si>
  <si>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</si>
  <si>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</si>
  <si>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</si>
  <si>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</si>
  <si>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</si>
  <si>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</si>
  <si>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</si>
  <si>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</si>
  <si>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</si>
  <si>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</si>
  <si>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</si>
  <si>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</si>
  <si>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</si>
  <si>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</si>
  <si>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</si>
  <si>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</si>
  <si>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</si>
  <si>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</si>
  <si>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</si>
  <si>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</si>
  <si>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</si>
  <si>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</si>
  <si>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</si>
  <si>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</si>
  <si>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</si>
  <si>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</si>
  <si>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</si>
  <si>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</si>
  <si>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</si>
  <si>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</si>
  <si>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</si>
  <si>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</si>
  <si>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</si>
  <si>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</si>
  <si>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</si>
  <si>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</si>
  <si>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</si>
  <si>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</si>
  <si>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</si>
  <si>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</si>
  <si>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</si>
  <si>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</si>
  <si>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</si>
  <si>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</si>
  <si>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</si>
  <si>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</si>
  <si>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</si>
  <si>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</si>
  <si>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</si>
  <si>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</si>
  <si>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</si>
  <si>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</si>
  <si>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</si>
  <si>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</si>
  <si>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</si>
  <si>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</si>
  <si>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</si>
  <si>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</si>
  <si>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</si>
  <si>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</si>
  <si>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</si>
  <si>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</si>
  <si>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</si>
  <si>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</si>
  <si>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</si>
  <si>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</si>
  <si>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</si>
  <si>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</si>
  <si>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</si>
  <si>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</si>
  <si>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</si>
  <si>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</si>
  <si>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</si>
  <si>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</si>
  <si>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</si>
  <si>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</si>
  <si>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</si>
  <si>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</si>
  <si>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</si>
  <si>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</si>
  <si>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</si>
  <si>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</si>
  <si>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</si>
  <si>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</si>
  <si>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</si>
  <si>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</si>
  <si>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</si>
  <si>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</si>
  <si>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</si>
  <si>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</si>
  <si>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</si>
  <si>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</si>
  <si>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</si>
  <si>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</si>
  <si>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</si>
  <si>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</si>
  <si>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</si>
  <si>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</si>
  <si>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</si>
  <si>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</si>
  <si>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</si>
  <si>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</si>
  <si>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</si>
  <si>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</si>
  <si>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</si>
  <si>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</si>
  <si>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</si>
  <si>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</si>
  <si>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</si>
  <si>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</si>
  <si>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</si>
  <si>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</si>
  <si>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</si>
  <si>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</si>
  <si>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</si>
  <si>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</si>
  <si>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</si>
  <si>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</si>
  <si>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</si>
  <si>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</si>
  <si>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</si>
  <si>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</si>
  <si>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</si>
  <si>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</si>
  <si>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</si>
  <si>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</si>
  <si>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</si>
  <si>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</si>
  <si>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</si>
  <si>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</si>
  <si>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</si>
  <si>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</si>
  <si>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</si>
  <si>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</si>
  <si>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</si>
  <si>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</si>
  <si>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</si>
  <si>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</si>
  <si>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</si>
  <si>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</si>
  <si>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</si>
  <si>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</si>
  <si>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</si>
  <si>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</si>
  <si>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</si>
  <si>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</si>
  <si>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</si>
  <si>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</si>
  <si>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</si>
  <si>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</si>
  <si>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</si>
  <si>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</si>
  <si>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</si>
  <si>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</si>
  <si>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</si>
  <si>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</si>
  <si>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</si>
  <si>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</si>
  <si>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</si>
  <si>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</si>
  <si>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</si>
  <si>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</si>
  <si>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</si>
  <si>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</si>
  <si>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</si>
  <si>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</si>
  <si>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</si>
  <si>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</si>
  <si>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</si>
  <si>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</si>
  <si>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</si>
  <si>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</si>
  <si>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</si>
  <si>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</si>
  <si>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</si>
  <si>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</si>
  <si>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</si>
  <si>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</si>
  <si>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</si>
  <si>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</si>
  <si>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</si>
  <si>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</si>
  <si>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</si>
  <si>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</si>
  <si>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</si>
  <si>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</si>
  <si>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</si>
  <si>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</si>
  <si>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</si>
  <si>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</si>
  <si>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</si>
  <si>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</si>
  <si>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</si>
  <si>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</si>
  <si>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</si>
  <si>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</si>
  <si>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</si>
  <si>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</si>
  <si>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</si>
  <si>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</si>
  <si>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</si>
  <si>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</si>
  <si>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</si>
  <si>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</si>
  <si>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</si>
  <si>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</si>
  <si>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</si>
  <si>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</si>
  <si>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</si>
  <si>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</si>
  <si>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</si>
  <si>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</si>
  <si>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</si>
  <si>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</si>
  <si>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</si>
  <si>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</si>
  <si>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</si>
  <si>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</si>
  <si>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</si>
  <si>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</si>
  <si>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</si>
  <si>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</si>
  <si>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</si>
  <si>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</si>
  <si>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</si>
  <si>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</si>
  <si>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</si>
  <si>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</si>
  <si>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</si>
  <si>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</si>
  <si>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</si>
  <si>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</si>
  <si>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</si>
  <si>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</si>
  <si>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</si>
  <si>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</si>
  <si>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</si>
  <si>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</si>
  <si>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</si>
  <si>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</si>
  <si>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</si>
  <si>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</si>
  <si>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</si>
  <si>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</si>
  <si>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</si>
  <si>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</si>
  <si>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</si>
  <si>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</si>
  <si>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</si>
  <si>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</si>
  <si>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</si>
  <si>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</si>
  <si>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</si>
  <si>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</si>
  <si>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</si>
  <si>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</si>
  <si>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</si>
  <si>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</si>
  <si>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</si>
  <si>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</si>
  <si>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</si>
  <si>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</si>
  <si>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</si>
  <si>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</si>
  <si>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</si>
  <si>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</si>
  <si>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</si>
  <si>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</si>
  <si>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</si>
  <si>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</si>
  <si>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</si>
  <si>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</si>
  <si>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</si>
  <si>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</si>
  <si>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</si>
  <si>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</si>
  <si>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</si>
  <si>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</si>
  <si>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</si>
  <si>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</si>
  <si>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</si>
  <si>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</si>
  <si>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</si>
  <si>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</si>
  <si>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</si>
  <si>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</si>
  <si>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</si>
  <si>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</si>
  <si>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</si>
  <si>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</si>
  <si>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</si>
  <si>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</si>
  <si>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</si>
  <si>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</si>
  <si>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</si>
  <si>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</si>
  <si>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</si>
  <si>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</si>
  <si>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</si>
  <si>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</si>
  <si>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</si>
  <si>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</si>
  <si>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</si>
  <si>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</si>
  <si>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</si>
  <si>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</si>
  <si>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</si>
  <si>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</si>
  <si>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</si>
  <si>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</si>
  <si>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</si>
  <si>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</si>
  <si>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</si>
  <si>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</si>
  <si>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</si>
  <si>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</si>
  <si>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</si>
  <si>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</si>
  <si>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</si>
  <si>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</si>
  <si>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</si>
  <si>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</si>
  <si>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</si>
  <si>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</si>
  <si>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</si>
  <si>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</si>
  <si>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</si>
  <si>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</si>
  <si>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</si>
  <si>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</si>
  <si>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</si>
  <si>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</si>
  <si>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</si>
  <si>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</si>
  <si>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</si>
  <si>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</si>
  <si>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</si>
  <si>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</si>
  <si>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</si>
  <si>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</si>
  <si>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</si>
  <si>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</si>
  <si>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</si>
  <si>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</si>
  <si>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</si>
  <si>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</si>
  <si>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</si>
  <si>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</si>
  <si>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</si>
  <si>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</si>
  <si>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</si>
  <si>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</si>
  <si>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</si>
  <si>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</si>
  <si>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</si>
  <si>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</si>
  <si>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</si>
  <si>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</si>
  <si>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</si>
  <si>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</si>
  <si>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</si>
  <si>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</si>
  <si>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</si>
  <si>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</si>
  <si>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</si>
  <si>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</si>
  <si>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</si>
  <si>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</si>
  <si>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</si>
  <si>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</si>
  <si>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</si>
  <si>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</si>
  <si>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</si>
  <si>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</si>
  <si>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</si>
  <si>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</si>
  <si>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</si>
  <si>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</si>
  <si>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</si>
  <si>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</si>
  <si>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</si>
  <si>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</si>
  <si>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</si>
  <si>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</si>
  <si>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</si>
  <si>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</si>
  <si>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</si>
  <si>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</si>
  <si>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</si>
  <si>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</si>
  <si>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</si>
  <si>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</si>
  <si>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</si>
  <si>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</si>
  <si>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</si>
  <si>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</si>
  <si>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</si>
  <si>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</si>
  <si>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</si>
  <si>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</si>
  <si>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</si>
  <si>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</si>
  <si>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</si>
  <si>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</si>
  <si>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</si>
  <si>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</si>
  <si>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</si>
  <si>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</si>
  <si>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</si>
  <si>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</si>
  <si>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</si>
  <si>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</si>
  <si>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</si>
  <si>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</si>
  <si>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</si>
  <si>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</si>
  <si>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</si>
  <si>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</si>
  <si>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</si>
  <si>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</si>
  <si>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</si>
  <si>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</si>
  <si>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</si>
  <si>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</si>
  <si>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</si>
  <si>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</si>
  <si>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</si>
  <si>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</si>
  <si>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</si>
  <si>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</si>
  <si>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</si>
  <si>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</si>
  <si>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</si>
  <si>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</si>
  <si>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</si>
  <si>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</si>
  <si>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</si>
  <si>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</si>
  <si>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</si>
  <si>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</si>
  <si>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</si>
  <si>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</si>
  <si>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</si>
  <si>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</si>
  <si>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</si>
  <si>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</si>
  <si>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</si>
  <si>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</si>
  <si>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</si>
  <si>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</si>
  <si>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</si>
  <si>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</si>
  <si>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</si>
  <si>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</si>
  <si>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</si>
  <si>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</si>
  <si>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</si>
  <si>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</si>
  <si>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</si>
  <si>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</si>
  <si>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</si>
  <si>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</si>
  <si>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</si>
  <si>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</si>
  <si>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</si>
  <si>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</si>
  <si>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</si>
  <si>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</si>
  <si>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</si>
  <si>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</si>
  <si>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</si>
  <si>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</si>
  <si>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</si>
  <si>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</si>
  <si>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</si>
  <si>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</si>
  <si>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</si>
  <si>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</si>
  <si>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</si>
  <si>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</si>
  <si>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</si>
  <si>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</si>
  <si>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</si>
  <si>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</si>
  <si>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</si>
  <si>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</si>
  <si>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</si>
  <si>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</si>
  <si>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</si>
  <si>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</si>
  <si>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</si>
  <si>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</si>
  <si>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</si>
  <si>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</si>
  <si>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</si>
  <si>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</si>
  <si>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</si>
  <si>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</si>
  <si>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</si>
  <si>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</si>
  <si>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</si>
  <si>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</si>
  <si>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</si>
  <si>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</si>
  <si>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</si>
  <si>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</si>
  <si>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</si>
  <si>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</si>
  <si>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</si>
  <si>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</si>
  <si>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</si>
  <si>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</si>
  <si>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</si>
  <si>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</si>
  <si>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</si>
  <si>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</si>
  <si>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</si>
  <si>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</si>
  <si>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</si>
  <si>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</si>
  <si>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</si>
  <si>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</si>
  <si>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</si>
  <si>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</si>
  <si>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</si>
  <si>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</si>
  <si>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</si>
  <si>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</si>
  <si>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</si>
  <si>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</si>
  <si>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</si>
  <si>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</si>
  <si>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</si>
  <si>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</si>
  <si>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</si>
  <si>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</si>
  <si>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</si>
  <si>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</si>
  <si>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</si>
  <si>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</si>
  <si>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</si>
  <si>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</si>
  <si>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</si>
  <si>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</si>
  <si>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</si>
  <si>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</si>
  <si>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</si>
  <si>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</si>
  <si>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</si>
  <si>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</si>
  <si>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</si>
  <si>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</si>
  <si>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</si>
  <si>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</si>
  <si>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</si>
  <si>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</si>
  <si>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</si>
  <si>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</si>
  <si>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</si>
  <si>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</si>
  <si>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</si>
  <si>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</si>
  <si>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</si>
  <si>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</si>
  <si>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</si>
  <si>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</si>
  <si>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</si>
  <si>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</si>
  <si>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</si>
  <si>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</si>
  <si>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</si>
  <si>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</si>
  <si>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</si>
  <si>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</si>
  <si>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</si>
  <si>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</si>
  <si>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</si>
  <si>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</si>
  <si>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</si>
  <si>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</si>
  <si>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</si>
  <si>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</si>
  <si>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</si>
  <si>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</si>
  <si>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</si>
  <si>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</si>
  <si>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</si>
  <si>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</si>
  <si>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</si>
  <si>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</si>
  <si>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</si>
  <si>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</si>
  <si>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</si>
  <si>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</si>
  <si>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</si>
  <si>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</si>
  <si>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</si>
  <si>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</si>
  <si>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</si>
  <si>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</si>
  <si>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</si>
  <si>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</si>
  <si>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</si>
  <si>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</si>
  <si>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</si>
  <si>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</si>
  <si>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</si>
  <si>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</si>
  <si>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</si>
  <si>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</si>
  <si>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</si>
  <si>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</si>
  <si>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</si>
  <si>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</si>
  <si>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</si>
  <si>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</si>
  <si>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</si>
  <si>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</si>
  <si>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</si>
  <si>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</si>
  <si>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</si>
  <si>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</si>
  <si>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</si>
  <si>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</si>
  <si>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</si>
  <si>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</si>
  <si>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</si>
  <si>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</si>
  <si>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</si>
  <si>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</si>
  <si>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</si>
  <si>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</si>
  <si>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</si>
  <si>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</si>
  <si>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</si>
  <si>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</si>
  <si>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</si>
  <si>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</si>
  <si>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</si>
  <si>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</si>
  <si>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</si>
  <si>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</si>
  <si>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</si>
  <si>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</si>
  <si>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</si>
  <si>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</si>
  <si>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</si>
  <si>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</si>
  <si>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</si>
  <si>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</si>
  <si>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</si>
  <si>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</si>
  <si>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</si>
  <si>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</si>
  <si>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</si>
  <si>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</si>
  <si>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</si>
  <si>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</si>
  <si>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</si>
  <si>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</si>
  <si>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</si>
  <si>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</si>
  <si>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</si>
  <si>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</si>
  <si>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</si>
  <si>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</si>
  <si>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</si>
  <si>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</si>
  <si>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</si>
  <si>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</si>
  <si>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</si>
  <si>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</si>
  <si>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</si>
  <si>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</si>
  <si>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</si>
  <si>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</si>
  <si>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</si>
  <si>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</si>
  <si>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</si>
  <si>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</si>
  <si>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</si>
  <si>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</si>
  <si>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</si>
  <si>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</si>
  <si>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</si>
  <si>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</si>
  <si>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</si>
  <si>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</si>
  <si>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</si>
  <si>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</si>
  <si>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</si>
  <si>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</si>
  <si>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</si>
  <si>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</si>
  <si>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</si>
  <si>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</si>
  <si>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</si>
  <si>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</si>
  <si>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</si>
  <si>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</si>
  <si>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</si>
  <si>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</si>
  <si>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</si>
  <si>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</si>
  <si>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</si>
  <si>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</si>
  <si>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</si>
  <si>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</si>
  <si>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</si>
  <si>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</si>
  <si>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</si>
  <si>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</si>
  <si>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</si>
  <si>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</si>
  <si>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</si>
  <si>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</si>
  <si>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</si>
  <si>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</si>
  <si>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</si>
  <si>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</si>
  <si>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</si>
  <si>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</si>
  <si>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</si>
  <si>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</si>
  <si>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</si>
  <si>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</si>
  <si>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</si>
  <si>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</si>
  <si>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</si>
  <si>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</si>
  <si>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</si>
  <si>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</si>
  <si>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</si>
  <si>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</si>
  <si>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</si>
  <si>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</si>
  <si>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</si>
  <si>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</si>
  <si>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</si>
  <si>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</si>
  <si>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</si>
  <si>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</si>
  <si>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</si>
  <si>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</si>
  <si>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</si>
  <si>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</si>
  <si>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</si>
  <si>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</si>
  <si>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</si>
  <si>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</si>
  <si>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</si>
  <si>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</si>
  <si>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</si>
  <si>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</si>
  <si>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</si>
  <si>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</si>
  <si>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</si>
  <si>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</si>
  <si>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</si>
  <si>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</si>
  <si>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</si>
  <si>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</si>
  <si>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</si>
  <si>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</si>
  <si>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</si>
  <si>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</si>
  <si>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</si>
  <si>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</si>
  <si>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</si>
  <si>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</si>
  <si>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</si>
  <si>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</si>
  <si>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</si>
  <si>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</si>
  <si>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</si>
  <si>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</si>
  <si>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</si>
  <si>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</si>
  <si>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</si>
  <si>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</si>
  <si>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</si>
  <si>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</si>
  <si>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</si>
  <si>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</si>
  <si>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</si>
  <si>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</si>
  <si>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</si>
  <si>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</si>
  <si>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</si>
  <si>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</si>
  <si>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</si>
  <si>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</si>
  <si>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</si>
  <si>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</si>
  <si>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</si>
  <si>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</si>
  <si>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</si>
  <si>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</si>
  <si>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</si>
  <si>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</si>
  <si>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</si>
  <si>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</si>
  <si>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</si>
  <si>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</si>
  <si>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</si>
  <si>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</si>
  <si>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</si>
  <si>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</si>
  <si>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</si>
  <si>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</si>
  <si>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</si>
  <si>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</si>
  <si>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</si>
  <si>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</si>
  <si>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</si>
  <si>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</si>
  <si>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</si>
  <si>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</si>
  <si>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</si>
  <si>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</si>
  <si>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</si>
  <si>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</si>
  <si>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</si>
  <si>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</si>
  <si>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</si>
  <si>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</si>
  <si>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</si>
  <si>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</si>
  <si>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</si>
  <si>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</si>
  <si>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</si>
  <si>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</si>
  <si>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</si>
  <si>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</si>
  <si>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</si>
  <si>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</si>
  <si>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</si>
  <si>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</si>
  <si>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</si>
  <si>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</si>
  <si>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</si>
  <si>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</si>
  <si>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</si>
  <si>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</si>
  <si>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</si>
  <si>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</si>
  <si>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</si>
  <si>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</si>
  <si>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</si>
  <si>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</si>
  <si>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</si>
  <si>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</si>
  <si>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</si>
  <si>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</si>
  <si>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</si>
  <si>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</si>
  <si>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</si>
  <si>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</si>
  <si>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</si>
  <si>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</si>
  <si>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</si>
  <si>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</si>
  <si>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</si>
  <si>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</si>
  <si>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</si>
  <si>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</si>
  <si>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</si>
  <si>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</si>
  <si>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</si>
  <si>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</si>
  <si>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</si>
  <si>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</si>
  <si>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</si>
  <si>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</si>
  <si>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</si>
  <si>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</si>
  <si>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</si>
  <si>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</si>
  <si>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</si>
  <si>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</si>
  <si>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</si>
  <si>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</si>
  <si>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</si>
  <si>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</si>
  <si>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</si>
  <si>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</si>
  <si>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</si>
  <si>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</si>
  <si>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</si>
  <si>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</si>
  <si>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</si>
  <si>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</si>
  <si>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</si>
  <si>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</si>
  <si>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</si>
  <si>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</si>
  <si>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</si>
  <si>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</si>
  <si>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</si>
  <si>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</si>
  <si>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</si>
  <si>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</si>
  <si>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</si>
  <si>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</si>
  <si>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</si>
  <si>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</si>
  <si>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</si>
  <si>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</si>
  <si>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</si>
  <si>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</si>
  <si>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</si>
  <si>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</si>
  <si>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</si>
  <si>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</si>
  <si>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</si>
  <si>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</si>
  <si>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</si>
  <si>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</si>
  <si>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</si>
  <si>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</si>
  <si>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</si>
  <si>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</si>
  <si>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</si>
  <si>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</si>
  <si>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</si>
  <si>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</si>
  <si>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</si>
  <si>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</si>
  <si>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</si>
  <si>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</si>
  <si>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</si>
  <si>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</si>
  <si>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</si>
  <si>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</si>
  <si>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</si>
  <si>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</si>
  <si>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</si>
  <si>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</si>
  <si>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</si>
  <si>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</si>
  <si>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</si>
  <si>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</si>
  <si>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</si>
  <si>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</si>
  <si>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</si>
  <si>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</si>
  <si>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</si>
  <si>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</si>
  <si>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</si>
  <si>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</si>
  <si>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</si>
  <si>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</si>
  <si>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</si>
  <si>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</si>
  <si>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</si>
  <si>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</si>
  <si>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</si>
  <si>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</si>
  <si>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</si>
  <si>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</si>
  <si>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</si>
  <si>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</si>
  <si>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</si>
  <si>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</si>
  <si>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</si>
  <si>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</si>
  <si>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</si>
  <si>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</si>
  <si>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</si>
  <si>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</si>
  <si>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</si>
  <si>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</si>
  <si>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</si>
  <si>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</si>
  <si>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</si>
  <si>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</si>
  <si>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</si>
  <si>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</si>
  <si>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</si>
  <si>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</si>
  <si>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</si>
  <si>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</si>
  <si>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</si>
  <si>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</si>
  <si>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</si>
  <si>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</si>
  <si>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</si>
  <si>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</si>
  <si>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</si>
  <si>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</si>
  <si>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</si>
  <si>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</si>
  <si>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</si>
  <si>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</si>
  <si>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</si>
  <si>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</si>
  <si>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</si>
  <si>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</si>
  <si>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</si>
  <si>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</si>
  <si>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</si>
  <si>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</si>
  <si>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</si>
  <si>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</si>
  <si>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</si>
  <si>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</si>
  <si>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</si>
  <si>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</si>
  <si>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</si>
  <si>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</si>
  <si>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</si>
  <si>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</si>
  <si>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</si>
  <si>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</si>
  <si>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</si>
  <si>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</si>
  <si>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</si>
  <si>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</si>
  <si>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</si>
  <si>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</si>
  <si>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</si>
  <si>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</si>
  <si>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</si>
  <si>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</si>
  <si>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</si>
  <si>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</si>
  <si>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</si>
  <si>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</si>
  <si>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</si>
  <si>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</si>
  <si>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</si>
  <si>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</si>
  <si>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</si>
  <si>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</si>
  <si>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</si>
  <si>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</si>
  <si>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</si>
  <si>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</si>
  <si>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</si>
  <si>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</si>
  <si>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</si>
  <si>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</si>
  <si>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</si>
  <si>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</si>
  <si>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</si>
  <si>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</si>
  <si>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</si>
  <si>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</si>
  <si>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</si>
  <si>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</si>
  <si>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</si>
  <si>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</si>
  <si>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</si>
  <si>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</si>
  <si>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</si>
  <si>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</si>
  <si>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</si>
  <si>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</si>
  <si>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</si>
  <si>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</si>
  <si>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</si>
  <si>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</si>
  <si>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</si>
  <si>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</si>
  <si>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</si>
  <si>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</si>
  <si>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</si>
  <si>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</si>
  <si>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</si>
  <si>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</si>
  <si>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</si>
  <si>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</si>
  <si>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</si>
  <si>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</si>
  <si>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</si>
  <si>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</si>
  <si>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</si>
  <si>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</si>
  <si>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</si>
  <si>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</si>
  <si>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</si>
  <si>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</si>
  <si>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</si>
  <si>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</si>
  <si>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</si>
  <si>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</si>
  <si>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</si>
  <si>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</si>
  <si>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</si>
  <si>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</si>
  <si>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</si>
  <si>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</si>
  <si>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</si>
  <si>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</si>
  <si>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</si>
  <si>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</si>
  <si>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</si>
  <si>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</si>
  <si>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</si>
  <si>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</si>
  <si>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</si>
  <si>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</si>
  <si>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</si>
  <si>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</si>
  <si>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</si>
  <si>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</si>
  <si>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</si>
  <si>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</si>
  <si>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</si>
  <si>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</si>
  <si>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</si>
  <si>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</si>
  <si>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</si>
  <si>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</si>
  <si>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</si>
  <si>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</si>
  <si>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</si>
  <si>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</si>
  <si>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</si>
  <si>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</si>
  <si>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</si>
  <si>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</si>
  <si>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</si>
  <si>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</si>
  <si>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</si>
  <si>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</si>
  <si>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</si>
  <si>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</si>
  <si>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</si>
  <si>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</si>
  <si>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</si>
  <si>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</si>
  <si>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</si>
  <si>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</si>
  <si>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</si>
  <si>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</si>
  <si>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</si>
  <si>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</si>
  <si>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</si>
  <si>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</si>
  <si>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</si>
  <si>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</si>
  <si>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</si>
  <si>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</si>
  <si>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</si>
  <si>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</si>
  <si>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</si>
  <si>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</si>
  <si>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</si>
  <si>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</si>
  <si>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</si>
  <si>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</si>
  <si>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</si>
  <si>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</si>
  <si>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</si>
  <si>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</si>
  <si>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</si>
  <si>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</si>
  <si>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</si>
  <si>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</si>
  <si>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</si>
  <si>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</si>
  <si>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</si>
  <si>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</si>
  <si>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</si>
  <si>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</si>
  <si>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</si>
  <si>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</si>
  <si>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</si>
  <si>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</si>
  <si>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</si>
  <si>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</si>
  <si>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</si>
  <si>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</si>
  <si>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</si>
  <si>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</si>
  <si>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</si>
  <si>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</si>
  <si>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</si>
  <si>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</si>
  <si>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</si>
  <si>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</si>
  <si>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</si>
  <si>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</si>
  <si>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</si>
  <si>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</si>
  <si>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</si>
  <si>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</si>
  <si>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</si>
  <si>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</si>
  <si>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</si>
  <si>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</si>
  <si>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</si>
  <si>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</si>
  <si>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</si>
  <si>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</si>
  <si>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</si>
  <si>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</si>
  <si>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</si>
  <si>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</si>
  <si>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</si>
  <si>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</si>
  <si>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</si>
  <si>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</si>
  <si>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</si>
  <si>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</si>
  <si>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</si>
  <si>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</si>
  <si>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</si>
  <si>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</si>
  <si>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</si>
  <si>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</si>
  <si>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</si>
  <si>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</si>
  <si>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</si>
  <si>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</si>
  <si>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</si>
  <si>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</si>
  <si>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</si>
  <si>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</si>
  <si>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</si>
  <si>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</si>
  <si>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</si>
  <si>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</si>
  <si>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</si>
  <si>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</si>
  <si>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</si>
  <si>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</si>
  <si>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</si>
  <si>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</si>
  <si>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</si>
  <si>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</si>
  <si>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</si>
  <si>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</si>
  <si>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</si>
  <si>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</si>
  <si>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</si>
  <si>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</si>
  <si>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</si>
  <si>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</si>
  <si>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</si>
  <si>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</si>
  <si>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</si>
  <si>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</si>
  <si>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</si>
  <si>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</si>
  <si>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</si>
  <si>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</si>
  <si>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</si>
  <si>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</si>
  <si>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</si>
  <si>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</si>
  <si>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</si>
  <si>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</si>
  <si>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</si>
  <si>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</si>
  <si>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</si>
  <si>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</si>
  <si>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</si>
  <si>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</si>
  <si>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</si>
  <si>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</si>
  <si>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</si>
  <si>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</si>
  <si>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</si>
  <si>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</si>
  <si>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</si>
  <si>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</si>
  <si>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</si>
  <si>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</si>
  <si>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</si>
  <si>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</si>
  <si>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</si>
  <si>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</si>
  <si>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</si>
  <si>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</si>
  <si>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</si>
  <si>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</si>
  <si>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</si>
  <si>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</si>
  <si>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</si>
  <si>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</si>
  <si>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</si>
  <si>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</si>
  <si>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</si>
  <si>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</si>
  <si>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</si>
  <si>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</si>
  <si>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</si>
  <si>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</si>
  <si>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</si>
  <si>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</si>
  <si>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</si>
  <si>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</si>
  <si>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</si>
  <si>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</si>
  <si>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</si>
  <si>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</si>
  <si>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</si>
  <si>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</si>
  <si>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</si>
  <si>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</si>
  <si>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</si>
  <si>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</si>
  <si>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</si>
  <si>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</si>
  <si>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</si>
  <si>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</si>
  <si>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</si>
  <si>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</si>
  <si>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</si>
  <si>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</si>
  <si>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</si>
  <si>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</si>
  <si>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</si>
  <si>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</si>
  <si>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</si>
  <si>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</si>
  <si>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</si>
  <si>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</si>
  <si>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</si>
  <si>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</si>
  <si>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</si>
  <si>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</si>
  <si>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</si>
  <si>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</si>
  <si>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</si>
  <si>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</si>
  <si>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</si>
  <si>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</si>
  <si>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</si>
  <si>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</si>
  <si>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</si>
  <si>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</si>
  <si>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</si>
  <si>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</si>
  <si>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</si>
  <si>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</si>
  <si>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</si>
  <si>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</si>
  <si>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</si>
  <si>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</si>
  <si>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</si>
  <si>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</si>
  <si>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</si>
  <si>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</si>
  <si>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</si>
  <si>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</si>
  <si>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</si>
  <si>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</si>
  <si>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</si>
  <si>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</si>
  <si>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</si>
  <si>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</si>
  <si>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</si>
  <si>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</si>
  <si>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</si>
  <si>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</si>
  <si>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</si>
  <si>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</si>
  <si>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</si>
  <si>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</si>
  <si>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</si>
  <si>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</si>
  <si>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</si>
  <si>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</si>
  <si>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</si>
  <si>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</si>
  <si>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</si>
  <si>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</si>
  <si>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</si>
  <si>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</si>
  <si>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</si>
  <si>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</si>
  <si>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</si>
  <si>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</si>
  <si>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</si>
  <si>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</si>
  <si>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</si>
  <si>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</si>
  <si>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</si>
  <si>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</si>
  <si>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</si>
  <si>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</si>
  <si>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</si>
  <si>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</si>
  <si>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</si>
  <si>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</si>
  <si>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</si>
  <si>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</si>
  <si>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</si>
  <si>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</si>
  <si>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</si>
  <si>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</si>
  <si>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</si>
  <si>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</si>
  <si>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</si>
  <si>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</si>
  <si>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</si>
  <si>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</si>
  <si>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</si>
  <si>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</si>
  <si>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</si>
  <si>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</si>
  <si>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</si>
  <si>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</si>
  <si>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</si>
  <si>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</si>
  <si>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</si>
  <si>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</si>
  <si>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</si>
  <si>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</si>
  <si>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</si>
  <si>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</si>
  <si>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</si>
  <si>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</si>
  <si>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</si>
  <si>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</si>
  <si>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</si>
  <si>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</si>
  <si>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</si>
  <si>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</si>
  <si>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</si>
  <si>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</si>
  <si>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</si>
  <si>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</si>
  <si>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</si>
  <si>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</si>
  <si>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</si>
  <si>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</si>
  <si>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</si>
  <si>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</si>
  <si>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</si>
  <si>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</si>
  <si>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</si>
  <si>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</si>
  <si>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</si>
  <si>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</si>
  <si>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</si>
  <si>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</si>
  <si>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</si>
  <si>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</si>
  <si>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</si>
  <si>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</si>
  <si>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</si>
  <si>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</si>
  <si>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</si>
  <si>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</si>
  <si>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</si>
  <si>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</si>
  <si>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</si>
  <si>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</si>
  <si>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</si>
  <si>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</si>
  <si>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</si>
  <si>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</si>
  <si>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</si>
  <si>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</si>
  <si>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</si>
  <si>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</si>
  <si>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</si>
  <si>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</si>
  <si>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</si>
  <si>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</si>
  <si>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</si>
  <si>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</si>
  <si>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</si>
  <si>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</si>
  <si>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</si>
  <si>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</si>
  <si>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</si>
  <si>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</si>
  <si>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</si>
  <si>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</si>
  <si>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</si>
  <si>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</si>
  <si>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</si>
  <si>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</si>
  <si>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</si>
  <si>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</si>
  <si>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</si>
  <si>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</si>
  <si>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</si>
  <si>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</si>
  <si>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</si>
  <si>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</si>
  <si>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</si>
  <si>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</si>
  <si>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</si>
  <si>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</si>
  <si>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</si>
  <si>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</si>
  <si>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</si>
  <si>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</si>
  <si>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</si>
  <si>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</si>
  <si>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</si>
  <si>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</si>
  <si>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</si>
  <si>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</si>
  <si>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</si>
  <si>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</si>
  <si>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</si>
  <si>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</si>
  <si>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</si>
  <si>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</si>
  <si>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</si>
  <si>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</si>
  <si>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</si>
  <si>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</si>
  <si>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</si>
  <si>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</si>
  <si>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</si>
  <si>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</si>
  <si>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</si>
  <si>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</si>
  <si>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</si>
  <si>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</si>
  <si>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</si>
  <si>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</si>
  <si>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</si>
  <si>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</si>
  <si>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</si>
  <si>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</si>
  <si>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</si>
  <si>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</si>
  <si>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</si>
  <si>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</si>
  <si>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</si>
  <si>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</si>
  <si>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</si>
  <si>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</si>
  <si>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</si>
  <si>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</si>
  <si>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</si>
  <si>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</si>
  <si>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</si>
  <si>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</si>
  <si>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</si>
  <si>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</si>
  <si>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</si>
  <si>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</si>
  <si>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</si>
  <si>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</si>
  <si>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</si>
  <si>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</si>
  <si>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</si>
  <si>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</si>
  <si>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</si>
  <si>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</si>
  <si>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</si>
  <si>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</si>
  <si>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</si>
  <si>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</si>
  <si>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</si>
  <si>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</si>
  <si>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</si>
  <si>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</si>
  <si>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</si>
  <si>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</si>
  <si>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</si>
  <si>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</si>
  <si>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</si>
  <si>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</si>
  <si>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</si>
  <si>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</si>
  <si>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</si>
  <si>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</si>
  <si>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</si>
  <si>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</si>
  <si>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</si>
  <si>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</si>
  <si>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</si>
  <si>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</si>
  <si>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</si>
  <si>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</si>
  <si>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</si>
  <si>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</si>
  <si>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</si>
  <si>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</si>
  <si>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</si>
  <si>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</si>
  <si>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</si>
  <si>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</si>
  <si>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</si>
  <si>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</si>
  <si>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</si>
  <si>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</si>
  <si>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</si>
  <si>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</si>
  <si>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</si>
  <si>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</si>
  <si>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</si>
  <si>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</si>
  <si>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</si>
  <si>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</si>
  <si>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</si>
  <si>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</si>
  <si>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</si>
  <si>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</si>
  <si>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</si>
  <si>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</si>
  <si>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</si>
  <si>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</si>
  <si>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</si>
  <si>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</si>
  <si>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</si>
  <si>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</si>
  <si>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</si>
  <si>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</si>
  <si>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</si>
  <si>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</si>
  <si>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</si>
  <si>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</si>
  <si>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</si>
  <si>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</si>
  <si>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</si>
  <si>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</si>
  <si>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</si>
  <si>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</si>
  <si>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</si>
  <si>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</si>
  <si>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</si>
  <si>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</si>
  <si>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</si>
  <si>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</si>
  <si>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</si>
  <si>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</si>
  <si>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</si>
  <si>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</si>
  <si>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</si>
  <si>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</si>
  <si>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</si>
  <si>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</si>
  <si>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</si>
  <si>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</si>
  <si>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</si>
  <si>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</si>
  <si>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</si>
  <si>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</si>
  <si>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</si>
  <si>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</si>
  <si>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</si>
  <si>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</si>
  <si>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</si>
  <si>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</si>
  <si>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</si>
  <si>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</si>
  <si>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</si>
  <si>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</si>
  <si>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</si>
  <si>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</si>
  <si>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</si>
  <si>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</si>
  <si>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</si>
  <si>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</si>
  <si>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</si>
  <si>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</si>
  <si>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</si>
  <si>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</si>
  <si>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</si>
  <si>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</si>
  <si>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</si>
  <si>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</si>
  <si>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</si>
  <si>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</si>
  <si>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</si>
  <si>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</si>
  <si>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</si>
  <si>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</si>
  <si>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</si>
  <si>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</si>
  <si>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</si>
  <si>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</si>
  <si>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</si>
  <si>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</si>
  <si>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</si>
  <si>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</si>
  <si>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</si>
  <si>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</si>
  <si>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</si>
  <si>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</si>
  <si>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</si>
  <si>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</si>
  <si>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</si>
  <si>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</si>
  <si>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</si>
  <si>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</si>
  <si>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</si>
  <si>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</si>
  <si>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</si>
  <si>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</si>
  <si>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</si>
  <si>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</si>
  <si>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</si>
  <si>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</si>
  <si>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</si>
  <si>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</si>
  <si>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</si>
  <si>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</si>
  <si>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</si>
  <si>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</si>
  <si>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</si>
  <si>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</si>
  <si>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</si>
  <si>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</si>
  <si>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</si>
  <si>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</si>
  <si>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</si>
  <si>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</si>
  <si>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</si>
  <si>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</si>
  <si>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</si>
  <si>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</si>
  <si>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</si>
  <si>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</si>
  <si>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</si>
  <si>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</si>
  <si>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</si>
  <si>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</si>
  <si>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</si>
  <si>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</si>
  <si>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</si>
  <si>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</si>
  <si>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</si>
  <si>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</si>
  <si>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</si>
  <si>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</si>
  <si>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</si>
  <si>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</si>
  <si>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</si>
  <si>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</si>
  <si>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</si>
  <si>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</si>
  <si>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</si>
  <si>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</si>
  <si>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</si>
  <si>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</si>
  <si>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</si>
  <si>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</si>
  <si>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</si>
  <si>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</si>
  <si>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</si>
  <si>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</si>
  <si>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</si>
  <si>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</si>
  <si>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</si>
  <si>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</si>
  <si>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</si>
  <si>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</si>
  <si>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</si>
  <si>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</si>
  <si>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</si>
  <si>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</si>
  <si>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</si>
  <si>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</si>
  <si>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</si>
  <si>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</si>
  <si>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</si>
  <si>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</si>
  <si>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</si>
  <si>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</si>
  <si>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</si>
  <si>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</si>
  <si>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</si>
  <si>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</si>
  <si>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</si>
  <si>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</si>
  <si>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</si>
  <si>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</si>
  <si>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</si>
  <si>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</si>
  <si>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</si>
  <si>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</si>
  <si>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</si>
  <si>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</si>
  <si>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</si>
  <si>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</si>
  <si>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</si>
  <si>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</si>
  <si>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</si>
  <si>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</si>
  <si>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</si>
  <si>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</si>
  <si>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</si>
  <si>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</si>
  <si>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</si>
  <si>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</si>
  <si>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</si>
  <si>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</si>
  <si>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</si>
  <si>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</si>
  <si>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</si>
  <si>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</si>
  <si>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</si>
  <si>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</si>
  <si>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</si>
  <si>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</si>
  <si>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</si>
  <si>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</si>
  <si>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</si>
  <si>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</si>
  <si>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</si>
  <si>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</si>
  <si>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</si>
  <si>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</si>
  <si>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</si>
  <si>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</si>
  <si>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</si>
  <si>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</si>
  <si>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</si>
  <si>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</si>
  <si>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</si>
  <si>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</si>
  <si>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</si>
  <si>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</si>
  <si>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</si>
  <si>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</si>
  <si>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</si>
  <si>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</si>
  <si>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</si>
  <si>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</si>
  <si>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</si>
  <si>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</si>
  <si>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</si>
  <si>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</si>
  <si>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</si>
  <si>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</si>
  <si>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</si>
  <si>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</si>
  <si>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</si>
  <si>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</si>
  <si>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</si>
  <si>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</si>
  <si>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</si>
  <si>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</si>
  <si>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</si>
  <si>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</si>
  <si>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</si>
  <si>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</si>
  <si>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</si>
  <si>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</si>
  <si>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</si>
  <si>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</si>
  <si>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</si>
  <si>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</si>
  <si>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</si>
  <si>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</si>
  <si>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</si>
  <si>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</si>
  <si>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</si>
  <si>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</si>
  <si>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</si>
  <si>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</si>
  <si>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</si>
  <si>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</si>
  <si>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</si>
  <si>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</si>
  <si>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</si>
  <si>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</si>
  <si>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</si>
  <si>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</si>
  <si>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</si>
  <si>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</si>
  <si>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</si>
  <si>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</si>
  <si>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</si>
  <si>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</si>
  <si>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</si>
  <si>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</si>
  <si>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</si>
  <si>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</si>
  <si>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</si>
  <si>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</si>
  <si>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</si>
  <si>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</si>
  <si>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</si>
  <si>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</si>
  <si>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</si>
  <si>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</si>
  <si>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</si>
  <si>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</si>
  <si>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</si>
  <si>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</si>
  <si>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</si>
  <si>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</si>
  <si>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</si>
  <si>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</si>
  <si>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</si>
  <si>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</si>
  <si>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</si>
  <si>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</si>
  <si>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</si>
  <si>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</si>
  <si>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</si>
  <si>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</si>
  <si>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</si>
  <si>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</si>
  <si>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</si>
  <si>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</si>
  <si>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</si>
  <si>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</si>
  <si>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</si>
  <si>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</si>
  <si>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</si>
  <si>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</si>
  <si>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</si>
  <si>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</si>
  <si>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</si>
  <si>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</si>
  <si>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</si>
  <si>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</si>
  <si>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</si>
  <si>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</si>
  <si>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</si>
  <si>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</si>
  <si>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</si>
  <si>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</si>
  <si>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</si>
  <si>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</si>
  <si>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</si>
  <si>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</si>
  <si>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</si>
  <si>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</si>
  <si>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</si>
  <si>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</si>
  <si>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</si>
  <si>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</si>
  <si>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</si>
  <si>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</si>
  <si>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</si>
  <si>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</si>
  <si>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</si>
  <si>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</si>
  <si>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</si>
  <si>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</si>
  <si>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</si>
  <si>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</si>
  <si>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</si>
  <si>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</si>
  <si>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</si>
  <si>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</si>
  <si>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</si>
  <si>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</si>
  <si>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</si>
  <si>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</si>
  <si>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</si>
  <si>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</si>
  <si>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</si>
  <si>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</si>
  <si>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</si>
  <si>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</si>
  <si>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</si>
  <si>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</si>
  <si>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</si>
  <si>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</si>
  <si>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</si>
  <si>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</si>
  <si>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</si>
  <si>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</si>
  <si>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</si>
  <si>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</si>
  <si>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</si>
  <si>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</si>
  <si>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</si>
  <si>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</si>
  <si>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</si>
  <si>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</si>
  <si>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</si>
  <si>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</si>
  <si>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</si>
  <si>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</si>
  <si>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</si>
  <si>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</si>
  <si>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</si>
  <si>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</si>
  <si>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</si>
  <si>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</si>
  <si>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</si>
  <si>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</si>
  <si>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</si>
  <si>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</si>
  <si>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</si>
  <si>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</si>
  <si>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</si>
  <si>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</si>
  <si>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</si>
  <si>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</si>
  <si>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</si>
  <si>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</si>
  <si>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</si>
  <si>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</si>
  <si>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</si>
  <si>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</si>
  <si>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</si>
  <si>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</si>
  <si>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</si>
  <si>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</si>
  <si>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</si>
  <si>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</si>
  <si>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</si>
  <si>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</si>
  <si>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</si>
  <si>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</si>
  <si>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</si>
  <si>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</si>
  <si>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</si>
  <si>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</si>
  <si>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</si>
  <si>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</si>
  <si>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</si>
  <si>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</si>
  <si>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</si>
  <si>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</si>
  <si>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</si>
  <si>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</si>
  <si>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</si>
  <si>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</si>
  <si>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</si>
  <si>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</si>
  <si>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</si>
  <si>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</si>
  <si>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</si>
  <si>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</si>
  <si>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</si>
  <si>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</si>
  <si>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</si>
  <si>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</si>
  <si>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</si>
  <si>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</si>
  <si>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</si>
  <si>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</si>
  <si>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</si>
  <si>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</si>
  <si>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</si>
  <si>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</si>
  <si>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</si>
  <si>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</si>
  <si>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</si>
  <si>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</si>
  <si>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</si>
  <si>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</si>
  <si>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</si>
  <si>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</si>
  <si>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</si>
  <si>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</si>
  <si>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</si>
  <si>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</si>
  <si>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</si>
  <si>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</si>
  <si>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</si>
  <si>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</si>
  <si>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</si>
  <si>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</si>
  <si>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</si>
  <si>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</si>
  <si>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</si>
  <si>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</si>
  <si>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</si>
  <si>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</si>
  <si>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</si>
  <si>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</si>
  <si>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</si>
  <si>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</si>
  <si>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</si>
  <si>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</si>
  <si>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</si>
  <si>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</si>
  <si>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</si>
  <si>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</si>
  <si>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</si>
  <si>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</si>
  <si>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</si>
  <si>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</si>
  <si>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</si>
  <si>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</si>
  <si>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</si>
  <si>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</si>
  <si>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</si>
  <si>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</si>
  <si>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</si>
  <si>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</si>
  <si>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</si>
  <si>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</si>
  <si>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</si>
  <si>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</si>
  <si>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</si>
  <si>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</si>
  <si>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</si>
  <si>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</si>
  <si>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</si>
  <si>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</si>
  <si>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</si>
  <si>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</si>
  <si>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</si>
  <si>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</si>
  <si>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</si>
  <si>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</si>
  <si>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</si>
  <si>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</si>
  <si>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</si>
  <si>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</si>
  <si>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</si>
  <si>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</si>
  <si>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</si>
  <si>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</si>
  <si>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</si>
  <si>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</si>
  <si>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</si>
  <si>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</si>
  <si>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</si>
  <si>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</si>
  <si>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</si>
  <si>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</si>
  <si>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</si>
  <si>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</si>
  <si>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</si>
  <si>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</si>
  <si>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</si>
  <si>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</si>
  <si>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</si>
  <si>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</si>
  <si>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</si>
  <si>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</si>
  <si>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</si>
  <si>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</si>
  <si>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</si>
  <si>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</si>
  <si>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</si>
  <si>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</si>
  <si>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</si>
  <si>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</si>
  <si>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</si>
  <si>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</si>
  <si>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</si>
  <si>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</si>
  <si>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</si>
  <si>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</si>
  <si>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</si>
  <si>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</si>
  <si>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</si>
  <si>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</si>
  <si>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</si>
  <si>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</si>
  <si>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</si>
  <si>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</si>
  <si>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</si>
  <si>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</si>
  <si>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</si>
  <si>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</si>
  <si>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</si>
  <si>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</si>
  <si>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</si>
  <si>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</si>
  <si>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</si>
  <si>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</si>
  <si>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</si>
  <si>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</si>
  <si>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</si>
  <si>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</si>
  <si>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</si>
  <si>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</si>
  <si>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</si>
  <si>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</si>
  <si>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</si>
  <si>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</si>
  <si>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</si>
  <si>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</si>
  <si>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</si>
  <si>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</si>
  <si>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</si>
  <si>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</si>
  <si>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</si>
  <si>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</si>
  <si>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</si>
  <si>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</si>
  <si>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</si>
  <si>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</si>
  <si>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</si>
  <si>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</si>
  <si>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</si>
  <si>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</si>
  <si>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</si>
  <si>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</si>
  <si>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</si>
  <si>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</si>
  <si>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</si>
  <si>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</si>
  <si>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</si>
  <si>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</si>
  <si>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</si>
  <si>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</si>
  <si>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</si>
  <si>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</si>
  <si>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</si>
  <si>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</si>
  <si>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</si>
  <si>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</si>
  <si>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</si>
  <si>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</si>
  <si>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</si>
  <si>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</si>
  <si>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</si>
  <si>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</si>
  <si>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</si>
  <si>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</si>
  <si>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</si>
  <si>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</si>
  <si>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</si>
  <si>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</si>
  <si>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</si>
  <si>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</si>
  <si>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</si>
  <si>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</si>
  <si>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</si>
  <si>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</si>
  <si>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</si>
  <si>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</si>
  <si>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</si>
  <si>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</si>
  <si>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</si>
  <si>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</si>
  <si>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</si>
  <si>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</si>
  <si>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</si>
  <si>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</si>
  <si>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</si>
  <si>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</si>
  <si>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</si>
  <si>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</si>
  <si>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</si>
  <si>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</si>
  <si>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</si>
  <si>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</si>
  <si>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</si>
  <si>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</si>
  <si>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</si>
  <si>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</si>
  <si>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</si>
  <si>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</si>
  <si>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</si>
  <si>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</si>
  <si>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</si>
  <si>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</si>
  <si>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</si>
  <si>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</si>
  <si>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</si>
  <si>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</si>
  <si>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</si>
  <si>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</si>
  <si>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</si>
  <si>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</si>
  <si>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</si>
  <si>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</si>
  <si>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</si>
  <si>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</si>
  <si>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</si>
  <si>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</si>
  <si>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</si>
  <si>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</si>
  <si>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</si>
  <si>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</si>
  <si>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</si>
  <si>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</si>
  <si>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</si>
  <si>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</si>
  <si>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</si>
  <si>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</si>
  <si>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</si>
  <si>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</si>
  <si>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</si>
  <si>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</si>
  <si>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</si>
  <si>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</si>
  <si>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</si>
  <si>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</si>
  <si>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</si>
  <si>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</si>
  <si>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</si>
  <si>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</si>
  <si>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</si>
  <si>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</si>
  <si>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</si>
  <si>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</si>
  <si>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</si>
  <si>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</si>
  <si>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</si>
  <si>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</si>
  <si>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</si>
  <si>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</si>
  <si>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</si>
  <si>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</si>
  <si>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</si>
  <si>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</si>
  <si>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</si>
  <si>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</si>
  <si>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</si>
  <si>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</si>
  <si>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</si>
  <si>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</si>
  <si>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</si>
  <si>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</si>
  <si>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</si>
  <si>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</si>
  <si>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</si>
  <si>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</si>
  <si>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</si>
  <si>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</si>
  <si>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</si>
  <si>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</si>
  <si>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</si>
  <si>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</si>
  <si>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</si>
  <si>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</si>
  <si>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</si>
  <si>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</si>
  <si>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</si>
  <si>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</si>
  <si>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</si>
  <si>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</si>
  <si>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</si>
  <si>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</si>
  <si>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</si>
  <si>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</si>
  <si>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</si>
  <si>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</si>
  <si>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</si>
  <si>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</si>
  <si>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</si>
  <si>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</si>
  <si>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</si>
  <si>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</si>
  <si>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</si>
  <si>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</si>
  <si>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</si>
  <si>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</si>
  <si>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</si>
  <si>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</si>
  <si>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</si>
  <si>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</si>
  <si>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</si>
  <si>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</si>
  <si>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</si>
  <si>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</si>
  <si>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</si>
  <si>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</si>
  <si>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</si>
  <si>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</si>
  <si>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</si>
  <si>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</si>
  <si>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</si>
  <si>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</si>
  <si>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</si>
  <si>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</si>
  <si>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</si>
  <si>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</si>
  <si>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</si>
  <si>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</si>
  <si>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</si>
  <si>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</si>
  <si>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</si>
  <si>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</si>
  <si>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</si>
  <si>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</si>
  <si>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</si>
  <si>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</si>
  <si>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</si>
  <si>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</si>
  <si>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</si>
  <si>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</si>
  <si>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</si>
  <si>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</si>
  <si>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</si>
  <si>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</si>
  <si>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</si>
  <si>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</si>
  <si>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</si>
  <si>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</si>
  <si>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</si>
  <si>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</si>
  <si>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</si>
  <si>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</si>
  <si>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</si>
  <si>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</si>
  <si>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</si>
  <si>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</si>
  <si>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</si>
  <si>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</si>
  <si>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</si>
  <si>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</si>
  <si>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</si>
  <si>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</si>
  <si>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</si>
  <si>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</si>
  <si>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</si>
  <si>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</si>
  <si>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</si>
  <si>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</si>
  <si>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</si>
  <si>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</si>
  <si>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</si>
  <si>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</si>
  <si>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</si>
  <si>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</si>
  <si>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</si>
  <si>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</si>
  <si>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</si>
  <si>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</si>
  <si>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</si>
  <si>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</si>
  <si>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</si>
  <si>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</si>
  <si>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</si>
  <si>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</si>
  <si>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</si>
  <si>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</si>
  <si>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</si>
  <si>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</si>
  <si>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</si>
  <si>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</si>
  <si>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</si>
  <si>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</si>
  <si>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</si>
  <si>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</si>
  <si>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</si>
  <si>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</si>
  <si>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</si>
  <si>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</si>
  <si>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</si>
  <si>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</si>
  <si>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</si>
  <si>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</si>
  <si>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</si>
  <si>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</si>
  <si>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</si>
  <si>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</si>
  <si>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</si>
  <si>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</si>
  <si>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</si>
  <si>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</si>
  <si>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</si>
  <si>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</si>
  <si>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</si>
  <si>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</si>
  <si>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</si>
  <si>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</si>
  <si>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</si>
  <si>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</si>
  <si>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</si>
  <si>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</si>
  <si>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</si>
  <si>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</si>
  <si>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</si>
  <si>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</si>
  <si>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</si>
  <si>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</si>
  <si>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</si>
  <si>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</si>
  <si>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</si>
  <si>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</si>
  <si>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</si>
  <si>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</si>
  <si>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</si>
  <si>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</si>
  <si>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</si>
  <si>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</si>
  <si>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</si>
  <si>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</si>
  <si>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</si>
  <si>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</si>
  <si>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</si>
  <si>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</si>
  <si>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</si>
  <si>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</si>
  <si>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</si>
  <si>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</si>
  <si>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</si>
  <si>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</si>
  <si>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</si>
  <si>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</si>
  <si>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</si>
  <si>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</si>
  <si>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</si>
  <si>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</si>
  <si>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</si>
  <si>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</si>
  <si>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</si>
  <si>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</si>
  <si>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</si>
  <si>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</si>
  <si>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</si>
  <si>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</si>
  <si>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</si>
  <si>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</si>
  <si>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</si>
  <si>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</si>
  <si>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</si>
  <si>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</si>
  <si>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</si>
  <si>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</si>
  <si>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</si>
  <si>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</si>
  <si>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</si>
  <si>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</si>
  <si>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</si>
  <si>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</si>
  <si>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</si>
  <si>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</si>
  <si>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</si>
  <si>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</si>
  <si>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</si>
  <si>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</si>
  <si>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</si>
  <si>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</si>
  <si>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</si>
  <si>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</si>
  <si>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</si>
  <si>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</si>
  <si>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</si>
  <si>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</si>
  <si>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</si>
  <si>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</si>
  <si>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</si>
  <si>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</si>
  <si>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</si>
  <si>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</si>
  <si>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</si>
  <si>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</si>
  <si>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</si>
  <si>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</si>
  <si>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</si>
  <si>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</si>
  <si>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</si>
  <si>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</si>
  <si>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</si>
  <si>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</si>
  <si>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</si>
  <si>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</si>
  <si>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</si>
  <si>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</si>
  <si>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</si>
  <si>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</si>
  <si>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</si>
  <si>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</si>
  <si>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</si>
  <si>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</si>
  <si>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</si>
  <si>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</si>
  <si>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</si>
  <si>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</si>
  <si>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</si>
  <si>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</si>
  <si>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</si>
  <si>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</si>
  <si>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</si>
  <si>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</si>
  <si>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</si>
  <si>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</si>
  <si>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</si>
  <si>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</si>
  <si>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</si>
  <si>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</si>
  <si>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</si>
  <si>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</si>
  <si>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</si>
  <si>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</si>
  <si>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</si>
  <si>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</si>
  <si>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</si>
  <si>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</si>
  <si>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</si>
  <si>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</si>
  <si>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</si>
  <si>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</si>
  <si>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</si>
  <si>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</si>
  <si>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</si>
  <si>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</si>
  <si>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</si>
  <si>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</si>
  <si>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</si>
  <si>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</si>
  <si>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</si>
  <si>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</si>
  <si>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</si>
  <si>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</si>
  <si>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</si>
  <si>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</si>
  <si>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</si>
  <si>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</si>
  <si>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</si>
  <si>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</si>
  <si>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</si>
  <si>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</si>
  <si>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</si>
  <si>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</si>
  <si>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</si>
  <si>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</si>
  <si>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</si>
  <si>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</si>
  <si>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</si>
  <si>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</si>
  <si>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</si>
  <si>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</si>
  <si>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</si>
  <si>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</si>
  <si>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</si>
  <si>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</si>
  <si>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</si>
  <si>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</si>
  <si>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</si>
  <si>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</si>
  <si>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</si>
  <si>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</si>
  <si>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</si>
  <si>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</si>
  <si>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</si>
  <si>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</si>
  <si>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</si>
  <si>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</si>
  <si>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</si>
  <si>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</si>
  <si>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</si>
  <si>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</si>
  <si>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</si>
  <si>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</si>
  <si>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</si>
  <si>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</si>
  <si>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</si>
  <si>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</si>
  <si>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</si>
  <si>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</si>
  <si>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</si>
  <si>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</si>
  <si>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</si>
  <si>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</si>
  <si>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</si>
  <si>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</si>
  <si>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</si>
  <si>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</si>
  <si>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</si>
  <si>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</si>
  <si>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</si>
  <si>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</si>
  <si>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</si>
  <si>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</si>
  <si>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</si>
  <si>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</si>
  <si>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</si>
  <si>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</si>
  <si>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</si>
  <si>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</si>
  <si>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</si>
  <si>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</si>
  <si>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</si>
  <si>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</si>
  <si>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</si>
  <si>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</si>
  <si>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</si>
  <si>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</si>
  <si>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</si>
  <si>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</si>
  <si>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</si>
  <si>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</si>
  <si>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</si>
  <si>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</si>
  <si>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</si>
  <si>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</si>
  <si>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</si>
  <si>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</si>
  <si>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</si>
  <si>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</si>
  <si>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</si>
  <si>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</si>
  <si>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</si>
  <si>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</si>
  <si>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</si>
  <si>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</si>
  <si>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</si>
  <si>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</si>
  <si>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</si>
  <si>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</si>
  <si>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</si>
  <si>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</si>
  <si>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</si>
  <si>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</si>
  <si>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</si>
  <si>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</si>
  <si>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</si>
  <si>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</si>
  <si>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</si>
  <si>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</si>
  <si>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</si>
  <si>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</si>
  <si>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</si>
  <si>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</si>
  <si>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</si>
  <si>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</si>
  <si>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</si>
  <si>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</si>
  <si>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</si>
  <si>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</si>
  <si>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</si>
  <si>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</si>
  <si>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</si>
  <si>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</si>
  <si>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</si>
  <si>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</si>
  <si>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</si>
  <si>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</si>
  <si>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</si>
  <si>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</si>
  <si>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</si>
  <si>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</si>
  <si>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</si>
  <si>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</si>
  <si>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</si>
  <si>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</si>
  <si>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</si>
  <si>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</si>
  <si>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</si>
  <si>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</si>
  <si>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</si>
  <si>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</si>
  <si>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</si>
  <si>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</si>
  <si>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</si>
  <si>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</si>
  <si>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</si>
  <si>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</si>
  <si>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</si>
  <si>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</si>
  <si>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</si>
  <si>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</si>
  <si>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</si>
  <si>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</si>
  <si>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</si>
  <si>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</si>
  <si>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</si>
  <si>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</si>
  <si>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</si>
  <si>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</si>
  <si>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</si>
  <si>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</si>
  <si>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</si>
  <si>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</si>
  <si>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</si>
  <si>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</si>
  <si>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</si>
  <si>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</si>
  <si>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</si>
  <si>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</si>
  <si>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</si>
  <si>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</si>
  <si>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</si>
  <si>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</si>
  <si>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</si>
  <si>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</si>
  <si>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</si>
  <si>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</si>
  <si>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</si>
  <si>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</si>
  <si>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</si>
  <si>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</si>
  <si>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</si>
  <si>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</si>
  <si>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</si>
  <si>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</si>
  <si>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</si>
  <si>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</si>
  <si>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</si>
  <si>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</si>
  <si>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</si>
  <si>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</si>
  <si>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</si>
  <si>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</si>
  <si>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</si>
  <si>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</si>
  <si>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</si>
  <si>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</si>
  <si>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</si>
  <si>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</si>
  <si>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</si>
  <si>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</si>
  <si>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</si>
  <si>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</si>
  <si>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</si>
  <si>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</si>
  <si>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</si>
  <si>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</si>
  <si>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</si>
  <si>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</si>
  <si>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</si>
  <si>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</si>
  <si>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</si>
  <si>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</si>
  <si>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</si>
  <si>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</si>
  <si>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</si>
  <si>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</si>
  <si>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</si>
  <si>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</si>
  <si>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</si>
  <si>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</si>
  <si>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</si>
  <si>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</si>
  <si>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</si>
  <si>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</si>
  <si>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</si>
  <si>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</si>
  <si>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</si>
  <si>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</si>
  <si>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</si>
  <si>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</si>
  <si>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</si>
  <si>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</si>
  <si>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</si>
  <si>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</si>
  <si>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</si>
  <si>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</si>
  <si>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</si>
  <si>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</si>
  <si>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</si>
  <si>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</si>
  <si>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</si>
  <si>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</si>
  <si>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</si>
  <si>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</si>
  <si>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</si>
  <si>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</si>
  <si>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</si>
  <si>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</si>
  <si>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</si>
  <si>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</si>
  <si>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</si>
  <si>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</si>
  <si>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</si>
  <si>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</si>
  <si>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</si>
  <si>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</si>
  <si>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</si>
  <si>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</si>
  <si>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</si>
  <si>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</si>
  <si>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</si>
  <si>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</si>
  <si>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</si>
  <si>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</si>
  <si>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</si>
  <si>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</si>
  <si>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</si>
  <si>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</si>
  <si>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</si>
  <si>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</si>
  <si>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</si>
  <si>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</si>
  <si>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</si>
  <si>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</si>
  <si>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</si>
  <si>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</si>
  <si>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</si>
  <si>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</si>
  <si>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</si>
  <si>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</si>
  <si>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</si>
  <si>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</si>
  <si>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</si>
  <si>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</si>
  <si>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</si>
  <si>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</si>
  <si>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</si>
  <si>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</si>
  <si>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</si>
  <si>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</si>
  <si>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</si>
  <si>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</si>
  <si>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</si>
  <si>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</si>
  <si>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</si>
  <si>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</si>
  <si>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</si>
  <si>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</si>
  <si>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</si>
  <si>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</si>
  <si>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</si>
  <si>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</si>
  <si>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</si>
  <si>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</si>
  <si>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</si>
  <si>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</si>
  <si>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</si>
  <si>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</si>
  <si>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</si>
  <si>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</si>
  <si>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</si>
  <si>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</si>
  <si>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</si>
  <si>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</si>
  <si>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</si>
  <si>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</si>
  <si>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</si>
  <si>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</si>
  <si>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</si>
  <si>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</si>
  <si>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</si>
  <si>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</si>
  <si>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</si>
  <si>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</si>
  <si>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</si>
  <si>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</si>
  <si>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</si>
  <si>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</si>
  <si>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</si>
  <si>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</si>
  <si>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</si>
  <si>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</si>
  <si>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</si>
  <si>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</si>
  <si>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</si>
  <si>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</si>
  <si>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</si>
  <si>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</si>
  <si>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</si>
  <si>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</si>
  <si>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</si>
  <si>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</si>
  <si>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</si>
  <si>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</si>
  <si>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</si>
  <si>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</si>
  <si>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</si>
  <si>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</si>
  <si>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</si>
  <si>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</si>
  <si>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</si>
  <si>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</si>
  <si>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</si>
  <si>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</si>
  <si>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</si>
  <si>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</si>
  <si>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</si>
  <si>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</si>
  <si>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</si>
  <si>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</si>
  <si>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</si>
  <si>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</si>
  <si>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</si>
  <si>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</si>
  <si>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</si>
  <si>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</si>
  <si>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</si>
  <si>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</si>
  <si>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</si>
  <si>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</si>
  <si>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</si>
  <si>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</si>
  <si>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</si>
  <si>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</si>
  <si>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</si>
  <si>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</si>
  <si>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</si>
  <si>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</si>
  <si>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</si>
  <si>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</si>
  <si>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</si>
  <si>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</si>
  <si>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</si>
  <si>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</si>
  <si>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</si>
  <si>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</si>
  <si>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</si>
  <si>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</si>
  <si>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</si>
  <si>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</si>
  <si>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</si>
  <si>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</si>
  <si>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</si>
  <si>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</si>
  <si>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</si>
  <si>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</si>
  <si>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</si>
  <si>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</si>
  <si>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</si>
  <si>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</si>
  <si>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</si>
  <si>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</si>
  <si>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</si>
  <si>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</si>
  <si>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</si>
  <si>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</si>
  <si>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</si>
  <si>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</si>
  <si>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</si>
  <si>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</si>
  <si>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</si>
  <si>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</si>
  <si>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</si>
  <si>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</si>
  <si>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</si>
  <si>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</si>
  <si>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</si>
  <si>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</si>
  <si>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</si>
  <si>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</si>
  <si>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</si>
  <si>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</si>
  <si>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</si>
  <si>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</si>
  <si>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</si>
  <si>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</si>
  <si>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</si>
  <si>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</si>
  <si>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</si>
  <si>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</si>
  <si>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</si>
  <si>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</si>
  <si>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</si>
  <si>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</si>
  <si>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</si>
  <si>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</si>
  <si>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</si>
  <si>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</si>
  <si>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</si>
  <si>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</si>
  <si>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</si>
  <si>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</si>
  <si>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</si>
  <si>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</si>
  <si>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</si>
  <si>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</si>
  <si>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</si>
  <si>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</si>
  <si>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</si>
  <si>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</si>
  <si>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</si>
  <si>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</si>
  <si>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</si>
  <si>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</si>
  <si>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</si>
  <si>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</si>
  <si>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</si>
  <si>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</si>
  <si>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</si>
  <si>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</si>
  <si>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</si>
  <si>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</si>
  <si>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</si>
  <si>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</si>
  <si>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</si>
  <si>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</si>
  <si>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</si>
  <si>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</si>
  <si>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</si>
  <si>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</si>
  <si>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</si>
  <si>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</si>
  <si>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</si>
  <si>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</si>
  <si>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</si>
  <si>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</si>
  <si>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</si>
  <si>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</si>
  <si>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</si>
  <si>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</si>
  <si>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</si>
  <si>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</si>
  <si>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</si>
  <si>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</si>
  <si>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</si>
  <si>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</si>
  <si>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</si>
  <si>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</si>
  <si>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</si>
  <si>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</si>
  <si>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</si>
  <si>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</si>
  <si>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</si>
  <si>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</si>
  <si>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</si>
  <si>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</si>
  <si>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</si>
  <si>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</si>
  <si>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</si>
  <si>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</si>
  <si>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</si>
  <si>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</si>
  <si>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</si>
  <si>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</si>
  <si>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</si>
  <si>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</si>
  <si>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</si>
  <si>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</si>
  <si>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</si>
  <si>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</si>
  <si>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</si>
  <si>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</si>
  <si>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</si>
  <si>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</si>
  <si>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</si>
  <si>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</si>
  <si>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</si>
  <si>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</si>
  <si>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</si>
  <si>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</si>
  <si>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</si>
  <si>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</si>
  <si>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</si>
  <si>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</si>
  <si>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</si>
  <si>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</si>
  <si>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</si>
  <si>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</si>
  <si>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</si>
  <si>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</si>
  <si>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</si>
  <si>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</si>
  <si>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</si>
  <si>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</si>
  <si>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</si>
  <si>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</si>
  <si>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</si>
  <si>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</si>
  <si>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</si>
  <si>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</si>
  <si>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</si>
  <si>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</si>
  <si>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</si>
  <si>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</si>
  <si>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</si>
  <si>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</si>
  <si>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</si>
  <si>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</si>
  <si>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</si>
  <si>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</si>
  <si>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</si>
  <si>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</si>
  <si>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</si>
  <si>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</si>
  <si>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</si>
  <si>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</si>
  <si>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</si>
  <si>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</si>
  <si>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</si>
  <si>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</si>
  <si>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</si>
  <si>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</si>
  <si>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</si>
  <si>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</si>
  <si>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</si>
  <si>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</si>
  <si>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</si>
  <si>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</si>
  <si>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</si>
  <si>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</si>
  <si>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</si>
  <si>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</si>
  <si>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</si>
  <si>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</si>
  <si>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</si>
  <si>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</si>
  <si>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</si>
  <si>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</si>
  <si>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</si>
  <si>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</si>
  <si>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</si>
  <si>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</si>
  <si>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</si>
  <si>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</si>
  <si>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</si>
  <si>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</si>
  <si>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</si>
  <si>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</si>
  <si>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</si>
  <si>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</si>
  <si>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</si>
  <si>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</si>
  <si>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</si>
  <si>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</si>
  <si>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</si>
  <si>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</si>
  <si>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</si>
  <si>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</si>
  <si>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</si>
  <si>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</si>
  <si>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</si>
  <si>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</si>
  <si>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</si>
  <si>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</si>
  <si>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</si>
  <si>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</si>
  <si>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</si>
  <si>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</si>
  <si>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</si>
  <si>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</si>
  <si>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</si>
  <si>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</si>
  <si>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</si>
  <si>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</si>
  <si>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</si>
  <si>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</si>
  <si>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</si>
  <si>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</si>
  <si>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</si>
  <si>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</si>
  <si>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</si>
  <si>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</si>
  <si>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</si>
  <si>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</si>
  <si>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</si>
  <si>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</si>
  <si>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</si>
  <si>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</si>
  <si>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</si>
  <si>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</si>
  <si>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</si>
  <si>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</si>
  <si>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</si>
  <si>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</si>
  <si>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</si>
  <si>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</si>
  <si>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</si>
  <si>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</si>
  <si>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</si>
  <si>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</si>
  <si>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</si>
  <si>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</si>
  <si>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</si>
  <si>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</si>
  <si>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</si>
  <si>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</si>
  <si>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</si>
  <si>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</si>
  <si>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</si>
  <si>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</si>
  <si>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</si>
  <si>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</si>
  <si>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</si>
  <si>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</si>
  <si>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</si>
  <si>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</si>
  <si>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</si>
  <si>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</si>
  <si>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</si>
  <si>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</si>
  <si>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</si>
  <si>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</si>
  <si>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</si>
  <si>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</si>
  <si>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</si>
  <si>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</si>
  <si>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</si>
  <si>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</si>
  <si>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</si>
  <si>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</si>
  <si>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</si>
  <si>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</si>
  <si>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</si>
  <si>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</si>
  <si>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</si>
  <si>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</si>
  <si>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</si>
  <si>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</si>
  <si>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</si>
  <si>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</si>
  <si>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</si>
  <si>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</si>
  <si>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</si>
  <si>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</si>
  <si>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</si>
  <si>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</si>
  <si>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</si>
  <si>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</si>
  <si>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</si>
  <si>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</si>
  <si>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</si>
  <si>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</si>
  <si>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</si>
  <si>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</si>
  <si>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</si>
  <si>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</si>
  <si>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</si>
  <si>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</si>
  <si>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</si>
  <si>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</si>
  <si>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</si>
  <si>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</si>
  <si>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</si>
  <si>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</si>
  <si>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</si>
  <si>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</si>
  <si>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</si>
  <si>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</si>
  <si>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</si>
  <si>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</si>
  <si>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</si>
  <si>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</si>
  <si>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</si>
  <si>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</si>
  <si>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</si>
  <si>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</si>
  <si>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</si>
  <si>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</si>
  <si>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</si>
  <si>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</si>
  <si>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</si>
  <si>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</si>
  <si>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</si>
  <si>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</si>
  <si>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</si>
  <si>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</si>
  <si>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</si>
  <si>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</si>
  <si>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</si>
  <si>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</si>
  <si>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</si>
  <si>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</si>
  <si>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</si>
  <si>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</si>
  <si>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</si>
  <si>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</si>
  <si>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</si>
  <si>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</si>
  <si>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</si>
  <si>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</si>
  <si>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</si>
  <si>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</si>
  <si>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</si>
  <si>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</si>
  <si>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</si>
  <si>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</si>
  <si>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</si>
  <si>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</si>
  <si>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</si>
  <si>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</si>
  <si>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</si>
  <si>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</si>
  <si>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</si>
  <si>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</si>
  <si>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</si>
  <si>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</si>
  <si>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</si>
  <si>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</si>
  <si>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</si>
  <si>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</si>
  <si>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</si>
  <si>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</si>
  <si>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</si>
  <si>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</si>
  <si>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</si>
  <si>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</si>
  <si>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</si>
  <si>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</si>
  <si>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</si>
  <si>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</si>
  <si>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</si>
  <si>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</si>
  <si>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</si>
  <si>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</si>
  <si>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</si>
  <si>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</si>
  <si>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</si>
  <si>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</si>
  <si>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</si>
  <si>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</si>
  <si>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</si>
  <si>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</si>
  <si>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</si>
  <si>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</si>
  <si>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</si>
  <si>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</si>
  <si>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</si>
  <si>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</si>
  <si>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</si>
  <si>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</si>
  <si>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</si>
  <si>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</si>
  <si>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</si>
  <si>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</si>
  <si>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</si>
  <si>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</si>
  <si>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</si>
  <si>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</si>
  <si>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</si>
  <si>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</si>
  <si>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</si>
  <si>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</si>
  <si>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</si>
  <si>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</si>
  <si>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</si>
  <si>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</si>
  <si>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</si>
  <si>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</si>
  <si>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</si>
  <si>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</si>
  <si>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</si>
  <si>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</si>
  <si>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</si>
  <si>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</si>
  <si>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</si>
  <si>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</si>
  <si>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</si>
  <si>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</si>
  <si>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</si>
  <si>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</si>
  <si>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</si>
  <si>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</si>
  <si>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</si>
  <si>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</si>
  <si>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</si>
  <si>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</si>
  <si>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</si>
  <si>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</si>
  <si>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</si>
  <si>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</si>
  <si>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</si>
  <si>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</si>
  <si>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</si>
  <si>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</si>
  <si>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</si>
  <si>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</si>
  <si>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</si>
  <si>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</si>
  <si>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</si>
  <si>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</si>
  <si>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</si>
  <si>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</si>
  <si>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</si>
  <si>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</si>
  <si>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</si>
  <si>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</si>
  <si>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</si>
  <si>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</si>
  <si>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</si>
  <si>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</si>
  <si>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</si>
  <si>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</si>
  <si>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</si>
  <si>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</si>
  <si>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</si>
  <si>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</si>
  <si>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</si>
  <si>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</si>
  <si>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</si>
  <si>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</si>
  <si>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</si>
  <si>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</si>
  <si>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</si>
  <si>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</si>
  <si>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</si>
  <si>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</si>
  <si>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</si>
  <si>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</si>
  <si>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</si>
  <si>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</si>
  <si>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</si>
  <si>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</si>
  <si>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</si>
  <si>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</si>
  <si>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</si>
  <si>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</si>
  <si>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</si>
  <si>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</si>
  <si>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</si>
  <si>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</si>
  <si>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</si>
  <si>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</si>
  <si>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</si>
  <si>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</si>
  <si>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</si>
  <si>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</si>
  <si>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</si>
  <si>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</si>
  <si>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</si>
  <si>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</si>
  <si>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</si>
  <si>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</si>
  <si>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</si>
  <si>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</si>
  <si>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</si>
  <si>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</si>
  <si>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</si>
  <si>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</si>
  <si>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</si>
  <si>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</si>
  <si>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</si>
  <si>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</si>
  <si>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</si>
  <si>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</si>
  <si>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</si>
  <si>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</si>
  <si>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</si>
  <si>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</si>
  <si>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</si>
  <si>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</si>
  <si>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</si>
  <si>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</si>
  <si>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</si>
  <si>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</si>
  <si>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</si>
  <si>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</si>
  <si>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</si>
  <si>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</si>
  <si>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</si>
  <si>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</si>
  <si>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</si>
  <si>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</si>
  <si>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</si>
  <si>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</si>
  <si>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</si>
  <si>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</si>
  <si>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</si>
  <si>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</si>
  <si>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</si>
  <si>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</si>
  <si>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</si>
  <si>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</si>
  <si>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</si>
  <si>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</si>
  <si>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</si>
  <si>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</si>
  <si>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</si>
  <si>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</si>
  <si>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</si>
  <si>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</si>
  <si>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</si>
  <si>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</si>
  <si>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</si>
  <si>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</si>
  <si>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</si>
  <si>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</si>
  <si>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</si>
  <si>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</si>
  <si>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</si>
  <si>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</si>
  <si>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</si>
  <si>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</si>
  <si>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</si>
  <si>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</si>
  <si>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</si>
  <si>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</si>
  <si>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</si>
  <si>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</si>
  <si>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</si>
  <si>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</si>
  <si>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</si>
  <si>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</si>
  <si>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</si>
  <si>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</si>
  <si>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</si>
  <si>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</si>
  <si>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</si>
  <si>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</si>
  <si>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</si>
  <si>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</si>
  <si>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</si>
  <si>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</si>
  <si>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</si>
  <si>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</si>
  <si>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</si>
  <si>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</si>
  <si>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</si>
  <si>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</si>
  <si>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</si>
  <si>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</si>
  <si>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</si>
  <si>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</si>
  <si>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</si>
  <si>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</si>
  <si>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</si>
  <si>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</si>
  <si>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</si>
  <si>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</si>
  <si>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</si>
  <si>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</si>
  <si>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</si>
  <si>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</si>
  <si>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</si>
  <si>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</si>
  <si>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</si>
  <si>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</si>
  <si>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</si>
  <si>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</si>
  <si>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</si>
  <si>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</si>
  <si>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</si>
  <si>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</si>
  <si>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</si>
  <si>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</si>
  <si>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</si>
  <si>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</si>
  <si>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</si>
  <si>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</si>
  <si>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</si>
  <si>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</si>
  <si>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</si>
  <si>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</si>
  <si>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</si>
  <si>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</si>
  <si>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</si>
  <si>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</si>
  <si>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</si>
  <si>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</si>
  <si>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</si>
  <si>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</si>
  <si>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</si>
  <si>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</si>
  <si>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</si>
  <si>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</si>
  <si>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</si>
  <si>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</si>
  <si>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</si>
  <si>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</si>
  <si>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</si>
  <si>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</si>
  <si>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</si>
  <si>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</si>
  <si>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</si>
  <si>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</si>
  <si>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</si>
  <si>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</si>
  <si>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</si>
  <si>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</si>
  <si>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</si>
  <si>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</si>
  <si>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</si>
  <si>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</si>
  <si>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</si>
  <si>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</si>
  <si>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</si>
  <si>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</si>
  <si>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</si>
  <si>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</si>
  <si>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</si>
  <si>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</si>
  <si>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</si>
  <si>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</si>
  <si>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</si>
  <si>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</si>
  <si>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</si>
  <si>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</si>
  <si>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</si>
  <si>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</si>
  <si>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</si>
  <si>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</si>
  <si>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</si>
  <si>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</si>
  <si>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</si>
  <si>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</si>
  <si>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</si>
  <si>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</si>
  <si>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</si>
  <si>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</si>
  <si>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</si>
  <si>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</si>
  <si>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</si>
  <si>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</si>
  <si>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</si>
  <si>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</si>
  <si>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</si>
  <si>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</si>
  <si>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</si>
  <si>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</si>
  <si>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</si>
  <si>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</si>
  <si>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</si>
  <si>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</si>
  <si>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</si>
  <si>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</si>
  <si>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</si>
  <si>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</si>
  <si>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</si>
  <si>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</si>
  <si>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</si>
  <si>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</si>
  <si>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</si>
  <si>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</si>
  <si>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</si>
  <si>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</si>
  <si>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</si>
  <si>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</si>
  <si>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</si>
  <si>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</si>
  <si>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</si>
  <si>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</si>
  <si>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</si>
  <si>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</si>
  <si>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</si>
  <si>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</si>
  <si>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</si>
  <si>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</si>
  <si>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</si>
  <si>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</si>
  <si>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</si>
  <si>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</si>
  <si>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</si>
  <si>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</si>
  <si>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</si>
  <si>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</si>
  <si>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</si>
  <si>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</si>
  <si>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</si>
  <si>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</si>
  <si>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</si>
  <si>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</si>
  <si>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</si>
  <si>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</si>
  <si>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</si>
  <si>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</si>
  <si>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</si>
  <si>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</si>
  <si>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</si>
  <si>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</si>
  <si>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</si>
  <si>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</si>
  <si>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</si>
  <si>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</si>
  <si>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</si>
  <si>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</si>
  <si>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</si>
  <si>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</si>
  <si>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</si>
  <si>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</si>
  <si>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</si>
  <si>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</si>
  <si>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</si>
  <si>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</si>
  <si>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</si>
  <si>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</si>
  <si>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</si>
  <si>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</si>
  <si>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</si>
  <si>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</si>
  <si>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</si>
  <si>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</si>
  <si>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</si>
  <si>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</si>
  <si>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</si>
  <si>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</si>
  <si>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</si>
  <si>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</si>
  <si>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</si>
  <si>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</si>
  <si>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</si>
  <si>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</si>
  <si>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</si>
  <si>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</si>
  <si>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</si>
  <si>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</si>
  <si>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</si>
  <si>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</si>
  <si>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</si>
  <si>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</si>
  <si>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</si>
  <si>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</si>
  <si>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</si>
  <si>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</si>
  <si>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</si>
  <si>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</si>
  <si>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</si>
  <si>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</si>
  <si>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</si>
  <si>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</si>
  <si>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</si>
  <si>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</si>
  <si>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</si>
  <si>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</si>
  <si>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</si>
  <si>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</si>
  <si>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</si>
  <si>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</si>
  <si>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</si>
  <si>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</si>
  <si>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</si>
  <si>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</si>
  <si>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</si>
  <si>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</si>
  <si>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</si>
  <si>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</si>
  <si>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</si>
  <si>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</si>
  <si>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</si>
  <si>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</si>
  <si>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</si>
  <si>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</si>
  <si>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</si>
  <si>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</si>
  <si>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</si>
  <si>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</si>
  <si>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</si>
  <si>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</si>
  <si>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</si>
  <si>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</si>
  <si>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</si>
  <si>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</si>
  <si>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</si>
  <si>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</si>
  <si>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</si>
  <si>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</si>
  <si>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</si>
  <si>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</si>
  <si>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</si>
  <si>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</si>
  <si>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</si>
  <si>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</si>
  <si>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</si>
  <si>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</si>
  <si>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</si>
  <si>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</si>
  <si>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</si>
  <si>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</si>
  <si>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</si>
  <si>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</si>
  <si>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</si>
  <si>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</si>
  <si>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</si>
  <si>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</si>
  <si>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</si>
  <si>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</si>
  <si>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</si>
  <si>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</si>
  <si>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</si>
  <si>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</si>
  <si>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</si>
  <si>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</si>
  <si>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</si>
  <si>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</si>
  <si>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</si>
  <si>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</si>
  <si>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</si>
  <si>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</si>
  <si>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</si>
  <si>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</si>
  <si>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</si>
  <si>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</si>
  <si>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</si>
  <si>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</si>
  <si>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</si>
  <si>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</si>
  <si>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</si>
  <si>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</si>
  <si>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</si>
  <si>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</si>
  <si>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</si>
  <si>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</si>
  <si>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</si>
  <si>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</si>
  <si>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</si>
  <si>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</si>
  <si>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</si>
  <si>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</si>
  <si>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</si>
  <si>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</si>
  <si>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</si>
  <si>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</si>
  <si>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</si>
  <si>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</si>
  <si>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</si>
  <si>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</si>
  <si>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</si>
  <si>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</si>
  <si>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</si>
  <si>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</si>
  <si>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</si>
  <si>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</si>
  <si>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</si>
  <si>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</si>
  <si>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</si>
  <si>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</si>
  <si>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</si>
  <si>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</si>
  <si>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</si>
  <si>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</si>
  <si>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</si>
  <si>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</si>
  <si>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</si>
  <si>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</si>
  <si>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</si>
  <si>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</si>
  <si>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</si>
  <si>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</si>
  <si>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</si>
  <si>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</si>
  <si>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</si>
  <si>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</si>
  <si>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</si>
  <si>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</si>
  <si>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</si>
  <si>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</si>
  <si>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</si>
  <si>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</si>
  <si>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</si>
  <si>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</si>
  <si>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</si>
  <si>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</si>
  <si>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</si>
  <si>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</si>
  <si>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</si>
  <si>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</si>
  <si>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</si>
  <si>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</si>
  <si>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</si>
  <si>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</si>
  <si>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</si>
  <si>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</si>
  <si>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</si>
  <si>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</si>
  <si>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</si>
  <si>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</si>
  <si>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</si>
  <si>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</si>
  <si>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</si>
  <si>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</si>
  <si>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</si>
  <si>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</si>
  <si>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</si>
  <si>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</si>
  <si>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</si>
  <si>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</si>
  <si>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</si>
  <si>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</si>
  <si>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</si>
  <si>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</si>
  <si>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</si>
  <si>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</si>
  <si>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</si>
  <si>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</si>
  <si>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</si>
  <si>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</si>
  <si>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</si>
  <si>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</si>
  <si>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</si>
  <si>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</si>
  <si>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</si>
  <si>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</si>
  <si>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</si>
  <si>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</si>
  <si>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</si>
  <si>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</si>
  <si>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</si>
  <si>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</si>
  <si>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</si>
  <si>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</si>
  <si>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</si>
  <si>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</si>
  <si>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</si>
  <si>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</si>
  <si>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</si>
  <si>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</si>
  <si>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</si>
  <si>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</si>
  <si>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</si>
  <si>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</si>
  <si>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</si>
  <si>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</si>
  <si>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</si>
  <si>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</si>
  <si>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</si>
  <si>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</si>
  <si>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</si>
  <si>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</si>
  <si>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</si>
  <si>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</si>
  <si>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</si>
  <si>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</si>
  <si>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</si>
  <si>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</si>
  <si>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</si>
  <si>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</si>
  <si>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</si>
  <si>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</si>
  <si>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</si>
  <si>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</si>
  <si>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</si>
  <si>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</si>
  <si>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</si>
  <si>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</si>
  <si>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</si>
  <si>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</si>
  <si>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</si>
  <si>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</si>
  <si>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</si>
  <si>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</si>
  <si>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</si>
  <si>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</si>
  <si>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</si>
  <si>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</si>
  <si>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</si>
  <si>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</si>
  <si>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</si>
  <si>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</si>
  <si>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</si>
  <si>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</si>
  <si>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</si>
  <si>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</si>
  <si>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</si>
  <si>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</si>
  <si>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</si>
  <si>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</si>
  <si>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</si>
  <si>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</si>
  <si>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</si>
  <si>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</si>
  <si>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</si>
  <si>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</si>
  <si>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</si>
  <si>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</si>
  <si>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</si>
  <si>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</si>
  <si>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</si>
  <si>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</si>
  <si>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</si>
  <si>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</si>
  <si>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</si>
  <si>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</si>
  <si>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</si>
  <si>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</si>
  <si>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</si>
  <si>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</si>
  <si>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</si>
  <si>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</si>
  <si>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</si>
  <si>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</si>
  <si>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</si>
  <si>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</si>
  <si>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</si>
  <si>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</si>
  <si>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</si>
  <si>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</si>
  <si>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</si>
  <si>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</si>
  <si>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</si>
  <si>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</si>
  <si>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</si>
  <si>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</si>
  <si>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</si>
  <si>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</si>
  <si>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</si>
  <si>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</si>
  <si>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</si>
  <si>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</si>
  <si>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</si>
  <si>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</si>
  <si>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</si>
  <si>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</si>
  <si>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</si>
  <si>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</si>
  <si>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</si>
  <si>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</si>
  <si>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</si>
  <si>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</si>
  <si>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</si>
  <si>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</si>
  <si>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</si>
  <si>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</si>
  <si>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</si>
  <si>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</si>
  <si>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</si>
  <si>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</si>
  <si>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</si>
  <si>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</si>
  <si>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</si>
  <si>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</si>
  <si>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</si>
  <si>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</si>
  <si>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</si>
  <si>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</si>
  <si>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</si>
  <si>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</si>
  <si>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</si>
  <si>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</si>
  <si>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</si>
  <si>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</si>
  <si>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</si>
  <si>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</si>
  <si>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</si>
  <si>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</si>
  <si>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</si>
  <si>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</si>
  <si>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</si>
  <si>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</si>
  <si>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</si>
  <si>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</si>
  <si>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</si>
  <si>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</si>
  <si>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</si>
  <si>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</si>
  <si>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</si>
  <si>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</si>
  <si>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</si>
  <si>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</si>
  <si>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</si>
  <si>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</si>
  <si>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</si>
  <si>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</si>
  <si>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</si>
  <si>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</si>
  <si>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</si>
  <si>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</si>
  <si>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</si>
  <si>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</si>
  <si>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</si>
  <si>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</si>
  <si>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</si>
  <si>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</si>
  <si>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</si>
  <si>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</si>
  <si>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</si>
  <si>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</si>
  <si>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</si>
  <si>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</si>
  <si>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</si>
  <si>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</si>
  <si>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</si>
  <si>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</si>
  <si>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</si>
  <si>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</si>
  <si>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</si>
  <si>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</si>
  <si>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</si>
  <si>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</si>
  <si>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</si>
  <si>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</si>
  <si>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</si>
  <si>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</si>
  <si>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</si>
  <si>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</si>
  <si>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</si>
  <si>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</si>
  <si>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</si>
  <si>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</si>
  <si>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</si>
  <si>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</si>
  <si>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</si>
  <si>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</si>
  <si>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</si>
  <si>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</si>
  <si>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</si>
  <si>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</si>
  <si>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</si>
  <si>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</si>
  <si>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</si>
  <si>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</si>
  <si>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</si>
  <si>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</si>
  <si>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</si>
  <si>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</si>
  <si>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</si>
  <si>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</si>
  <si>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</si>
  <si>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</si>
  <si>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</si>
  <si>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</si>
  <si>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</si>
  <si>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</si>
  <si>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</si>
  <si>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</si>
  <si>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</si>
  <si>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</si>
  <si>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</si>
  <si>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</si>
  <si>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</si>
  <si>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</si>
  <si>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</si>
  <si>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</si>
  <si>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</si>
  <si>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</si>
  <si>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</si>
  <si>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</si>
  <si>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</si>
  <si>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</si>
  <si>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</si>
  <si>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</si>
  <si>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</si>
  <si>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</si>
  <si>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</si>
  <si>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</si>
  <si>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</si>
  <si>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</si>
  <si>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</si>
  <si>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</si>
  <si>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</si>
  <si>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</si>
  <si>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</si>
  <si>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</si>
  <si>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</si>
  <si>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</si>
  <si>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</si>
  <si>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</si>
  <si>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</si>
  <si>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</si>
  <si>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</si>
  <si>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</si>
  <si>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</si>
  <si>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</si>
  <si>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</si>
  <si>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</si>
  <si>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</si>
  <si>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</si>
  <si>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</si>
  <si>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</si>
  <si>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</si>
  <si>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</si>
  <si>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</si>
  <si>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</si>
  <si>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</si>
  <si>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</si>
  <si>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</si>
  <si>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</si>
  <si>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</si>
  <si>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</si>
  <si>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</si>
  <si>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</si>
  <si>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</si>
  <si>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</si>
  <si>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</si>
  <si>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</si>
  <si>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</si>
  <si>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</si>
  <si>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</si>
  <si>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</si>
  <si>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</si>
  <si>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</si>
  <si>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</si>
  <si>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</si>
  <si>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</si>
  <si>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</si>
  <si>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</si>
  <si>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</si>
  <si>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</si>
  <si>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</si>
  <si>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</si>
  <si>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</si>
  <si>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</si>
  <si>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</si>
  <si>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</si>
  <si>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</si>
  <si>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</si>
  <si>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</si>
  <si>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</si>
  <si>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</si>
  <si>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</si>
  <si>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</si>
  <si>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</si>
  <si>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</si>
  <si>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</si>
  <si>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</si>
  <si>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</si>
  <si>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</si>
  <si>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</si>
  <si>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</si>
  <si>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</si>
  <si>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</si>
  <si>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</si>
  <si>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</si>
  <si>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</si>
  <si>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</si>
  <si>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</si>
  <si>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</si>
  <si>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</si>
  <si>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</si>
  <si>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</si>
  <si>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</si>
  <si>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</si>
  <si>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</si>
  <si>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</si>
  <si>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</si>
  <si>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</si>
  <si>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</si>
  <si>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</si>
  <si>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</si>
  <si>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</si>
  <si>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</si>
  <si>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</si>
  <si>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</si>
  <si>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</si>
  <si>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</si>
  <si>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</si>
  <si>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</si>
  <si>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</si>
  <si>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</si>
  <si>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</si>
  <si>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</si>
  <si>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</si>
  <si>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</si>
  <si>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</si>
  <si>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</si>
  <si>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</si>
  <si>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</si>
  <si>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</si>
  <si>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</si>
  <si>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</si>
  <si>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</si>
  <si>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</si>
  <si>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</si>
  <si>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</si>
  <si>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</si>
  <si>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</si>
  <si>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</si>
  <si>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</si>
  <si>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</si>
  <si>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</si>
  <si>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</si>
  <si>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</si>
  <si>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</si>
  <si>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</si>
  <si>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</si>
  <si>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</si>
  <si>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</si>
  <si>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</si>
  <si>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</si>
  <si>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</si>
  <si>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</si>
  <si>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</si>
  <si>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</si>
  <si>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</si>
  <si>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</si>
  <si>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</si>
  <si>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</si>
  <si>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</si>
  <si>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</si>
  <si>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</si>
  <si>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</si>
  <si>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</si>
  <si>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</si>
  <si>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</si>
  <si>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</si>
  <si>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</si>
  <si>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</si>
  <si>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</si>
  <si>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</si>
  <si>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</si>
  <si>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</si>
  <si>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</si>
  <si>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</si>
  <si>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</si>
  <si>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</si>
  <si>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</si>
  <si>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</si>
  <si>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</si>
  <si>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</si>
  <si>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</si>
  <si>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</si>
  <si>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</si>
  <si>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</si>
  <si>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</si>
  <si>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</si>
  <si>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</si>
  <si>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</si>
  <si>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</si>
  <si>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</si>
  <si>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</si>
  <si>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</si>
  <si>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</si>
  <si>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</si>
  <si>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</si>
  <si>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</si>
  <si>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</si>
  <si>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</si>
  <si>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</si>
  <si>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</si>
  <si>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</si>
  <si>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</si>
  <si>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</si>
  <si>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</si>
  <si>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</si>
  <si>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</si>
  <si>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</si>
  <si>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</si>
  <si>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</si>
  <si>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</si>
  <si>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</si>
  <si>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</si>
  <si>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</si>
  <si>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</si>
  <si>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</si>
  <si>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</si>
  <si>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</si>
  <si>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</si>
  <si>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</si>
  <si>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</si>
  <si>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</si>
  <si>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</si>
  <si>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</si>
  <si>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</si>
  <si>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</si>
  <si>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</si>
  <si>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</si>
  <si>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</si>
  <si>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</si>
  <si>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</si>
  <si>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</si>
  <si>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</si>
  <si>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</si>
  <si>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</si>
  <si>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</si>
  <si>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</si>
  <si>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</si>
  <si>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</si>
  <si>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</si>
  <si>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</si>
  <si>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</si>
  <si>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</si>
  <si>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</si>
  <si>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</si>
  <si>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</si>
  <si>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</si>
  <si>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</si>
  <si>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</si>
  <si>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</si>
  <si>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</si>
  <si>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</si>
  <si>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</si>
  <si>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</si>
  <si>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</si>
  <si>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</si>
  <si>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</si>
  <si>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</si>
  <si>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</si>
  <si>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</si>
  <si>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</si>
  <si>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</si>
  <si>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</si>
  <si>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</si>
  <si>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</si>
  <si>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</si>
  <si>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</si>
  <si>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</si>
  <si>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</si>
  <si>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</si>
  <si>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</si>
  <si>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</si>
  <si>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</si>
  <si>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</si>
  <si>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</si>
  <si>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</si>
  <si>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</si>
  <si>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</si>
  <si>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</si>
  <si>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</si>
  <si>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</si>
  <si>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</si>
  <si>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</si>
  <si>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</si>
  <si>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</si>
  <si>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</si>
  <si>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</si>
  <si>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</si>
  <si>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</si>
  <si>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</si>
  <si>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</si>
  <si>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</si>
  <si>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</si>
  <si>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</si>
  <si>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</si>
  <si>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</si>
  <si>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</si>
  <si>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</si>
  <si>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</si>
  <si>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</si>
  <si>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</si>
  <si>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</si>
  <si>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</si>
  <si>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</si>
  <si>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</si>
  <si>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</si>
  <si>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</si>
  <si>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</si>
  <si>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</si>
  <si>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</si>
  <si>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</si>
  <si>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</si>
  <si>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</si>
  <si>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</si>
  <si>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</si>
  <si>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</si>
  <si>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</si>
  <si>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</si>
  <si>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</si>
  <si>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</si>
  <si>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</si>
  <si>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</si>
  <si>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</si>
  <si>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</si>
  <si>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</si>
  <si>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</si>
  <si>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</si>
  <si>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</si>
  <si>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</si>
  <si>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</si>
  <si>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</si>
  <si>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</si>
  <si>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</si>
  <si>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</si>
  <si>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</si>
  <si>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</si>
  <si>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</si>
  <si>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</si>
  <si>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</si>
  <si>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</si>
  <si>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</si>
  <si>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</si>
  <si>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</si>
  <si>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</si>
  <si>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</si>
  <si>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</si>
  <si>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</si>
  <si>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</si>
  <si>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</si>
  <si>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</si>
  <si>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</si>
  <si>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</si>
  <si>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</si>
  <si>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</si>
  <si>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</si>
  <si>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</si>
  <si>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</si>
  <si>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</si>
  <si>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</si>
  <si>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</si>
  <si>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</si>
  <si>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</si>
  <si>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</si>
  <si>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</si>
  <si>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</si>
  <si>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</si>
  <si>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</si>
  <si>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</si>
  <si>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</si>
  <si>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</si>
  <si>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</si>
  <si>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</si>
  <si>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</si>
  <si>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</si>
  <si>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</si>
  <si>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</si>
  <si>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</si>
  <si>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</si>
  <si>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</si>
  <si>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</si>
  <si>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</si>
  <si>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</si>
  <si>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</si>
  <si>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</si>
  <si>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</si>
  <si>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</si>
  <si>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</si>
  <si>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</si>
  <si>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</si>
  <si>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</si>
  <si>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</si>
  <si>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</si>
  <si>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</si>
  <si>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</si>
  <si>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</si>
  <si>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</si>
  <si>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</si>
  <si>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</si>
  <si>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</si>
  <si>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</si>
  <si>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</si>
  <si>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</si>
  <si>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</si>
  <si>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</si>
  <si>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</si>
  <si>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</si>
  <si>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</si>
  <si>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</si>
  <si>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</si>
  <si>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</si>
  <si>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</si>
  <si>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</si>
  <si>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</si>
  <si>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</si>
  <si>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</si>
  <si>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</si>
  <si>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</si>
  <si>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</si>
  <si>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</si>
  <si>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</si>
  <si>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</si>
  <si>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</si>
  <si>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</si>
  <si>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</si>
  <si>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</si>
  <si>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</si>
  <si>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</si>
  <si>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</si>
  <si>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</si>
  <si>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</si>
  <si>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</si>
  <si>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</si>
  <si>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</si>
  <si>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</si>
  <si>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</si>
  <si>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</si>
  <si>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</si>
  <si>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</si>
  <si>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</si>
  <si>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</si>
  <si>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</si>
  <si>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</si>
  <si>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</si>
  <si>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</si>
  <si>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</si>
  <si>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</si>
  <si>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</si>
  <si>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</si>
  <si>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</si>
  <si>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</si>
  <si>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</si>
  <si>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</si>
  <si>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</si>
  <si>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</si>
  <si>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</si>
  <si>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</si>
  <si>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</si>
  <si>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</si>
  <si>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</si>
  <si>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</si>
  <si>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</si>
  <si>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</si>
  <si>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</si>
  <si>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</si>
  <si>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</si>
  <si>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</si>
  <si>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</si>
  <si>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</si>
  <si>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</si>
  <si>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</si>
  <si>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</si>
  <si>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</si>
  <si>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</si>
  <si>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</si>
  <si>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</si>
  <si>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</si>
  <si>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</si>
  <si>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</si>
  <si>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</si>
  <si>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</si>
  <si>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</si>
  <si>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</si>
  <si>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</si>
  <si>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</si>
  <si>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</si>
  <si>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</si>
  <si>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</si>
  <si>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</si>
  <si>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</si>
  <si>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</si>
  <si>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</si>
  <si>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</si>
  <si>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</si>
  <si>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</si>
  <si>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</si>
  <si>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</si>
  <si>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</si>
  <si>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</si>
  <si>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</si>
  <si>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</si>
  <si>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</si>
  <si>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</si>
  <si>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</si>
  <si>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</si>
  <si>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</si>
  <si>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</si>
  <si>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</si>
  <si>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</si>
  <si>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</si>
  <si>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</si>
  <si>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</si>
  <si>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</si>
  <si>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</si>
  <si>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</si>
  <si>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</si>
  <si>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</si>
  <si>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</si>
  <si>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</si>
  <si>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</si>
  <si>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</si>
  <si>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</si>
  <si>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</si>
  <si>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</si>
  <si>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</si>
  <si>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</si>
  <si>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</si>
  <si>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</si>
  <si>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</si>
  <si>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</si>
  <si>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</si>
  <si>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</si>
  <si>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</si>
  <si>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</si>
  <si>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</si>
  <si>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</si>
  <si>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</si>
  <si>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</si>
  <si>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</si>
  <si>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</si>
  <si>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</si>
  <si>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</si>
  <si>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</si>
  <si>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</si>
  <si>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</si>
  <si>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</si>
  <si>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</si>
  <si>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</si>
  <si>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</si>
  <si>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</si>
  <si>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</si>
  <si>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</si>
  <si>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</si>
  <si>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</si>
  <si>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</si>
  <si>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</si>
  <si>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</si>
  <si>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</si>
  <si>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</si>
  <si>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</si>
  <si>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</si>
  <si>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</si>
  <si>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</si>
  <si>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</si>
  <si>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</si>
  <si>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</si>
  <si>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</si>
  <si>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</si>
  <si>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</si>
  <si>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</si>
  <si>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</si>
  <si>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</si>
  <si>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</si>
  <si>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</si>
  <si>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</si>
  <si>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</si>
  <si>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</si>
  <si>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</si>
  <si>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</si>
  <si>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</si>
  <si>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</si>
  <si>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</si>
  <si>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</si>
  <si>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</si>
  <si>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</si>
  <si>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</si>
  <si>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</si>
  <si>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</si>
  <si>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</si>
  <si>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</si>
  <si>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</si>
  <si>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</si>
  <si>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</si>
  <si>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</si>
  <si>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</si>
  <si>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</si>
  <si>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</si>
  <si>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</si>
  <si>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</si>
  <si>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</si>
  <si>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</si>
  <si>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</si>
  <si>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</si>
  <si>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</si>
  <si>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</si>
  <si>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</si>
  <si>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</si>
  <si>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</si>
  <si>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</si>
  <si>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</si>
  <si>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</si>
  <si>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</si>
  <si>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</si>
  <si>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</si>
  <si>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</si>
  <si>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</si>
  <si>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</si>
  <si>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</si>
  <si>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</si>
  <si>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</si>
  <si>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</si>
  <si>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</si>
  <si>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</si>
  <si>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</si>
  <si>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</si>
  <si>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</si>
  <si>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</si>
  <si>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</si>
  <si>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</si>
  <si>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</si>
  <si>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</si>
  <si>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</si>
  <si>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</si>
  <si>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</si>
  <si>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</si>
  <si>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</si>
  <si>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</si>
  <si>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</si>
  <si>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</si>
  <si>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</si>
  <si>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</si>
  <si>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</si>
  <si>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</si>
  <si>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</si>
  <si>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</si>
  <si>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</si>
  <si>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</si>
  <si>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</si>
  <si>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</si>
  <si>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</si>
  <si>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</si>
  <si>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</si>
  <si>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</si>
  <si>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</si>
  <si>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</si>
  <si>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</si>
  <si>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</si>
  <si>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</si>
  <si>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</si>
  <si>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</si>
  <si>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</si>
  <si>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</si>
  <si>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</si>
  <si>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</si>
  <si>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</si>
  <si>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</si>
  <si>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</si>
  <si>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</si>
  <si>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</si>
  <si>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</si>
  <si>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</si>
  <si>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</si>
  <si>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</si>
  <si>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</si>
  <si>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</si>
  <si>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</si>
  <si>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</si>
  <si>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</si>
  <si>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</si>
  <si>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</si>
  <si>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</si>
  <si>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</si>
  <si>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</si>
  <si>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</si>
  <si>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</si>
  <si>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</si>
  <si>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</si>
  <si>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</si>
  <si>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</si>
  <si>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</si>
  <si>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</si>
  <si>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</si>
  <si>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</si>
  <si>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</si>
  <si>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</si>
  <si>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</si>
  <si>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</si>
  <si>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</si>
  <si>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</si>
  <si>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</si>
  <si>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</si>
  <si>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</si>
  <si>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</si>
  <si>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</si>
  <si>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</si>
  <si>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</si>
  <si>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</si>
  <si>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</si>
  <si>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</si>
  <si>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</si>
  <si>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</si>
  <si>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</si>
  <si>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</si>
  <si>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</si>
  <si>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</si>
  <si>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</si>
  <si>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</si>
  <si>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</si>
  <si>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</si>
  <si>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</si>
  <si>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</si>
  <si>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</si>
  <si>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</si>
  <si>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</si>
  <si>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</si>
  <si>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</si>
  <si>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</si>
  <si>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</si>
  <si>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</si>
  <si>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</si>
  <si>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</si>
  <si>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</si>
  <si>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</si>
  <si>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</si>
  <si>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</si>
  <si>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</si>
  <si>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</si>
  <si>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</si>
  <si>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</si>
  <si>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</si>
  <si>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</si>
  <si>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</si>
  <si>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</si>
  <si>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</si>
  <si>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</si>
  <si>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</si>
  <si>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</si>
  <si>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</si>
  <si>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</si>
  <si>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</si>
  <si>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</si>
  <si>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</si>
  <si>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</si>
  <si>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</si>
  <si>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</si>
  <si>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</si>
  <si>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</si>
  <si>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</si>
  <si>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</si>
  <si>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</si>
  <si>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</si>
  <si>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</si>
  <si>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</si>
  <si>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</si>
  <si>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</si>
  <si>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</si>
  <si>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</si>
  <si>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</si>
  <si>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</si>
  <si>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</si>
  <si>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</si>
  <si>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</si>
  <si>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</si>
  <si>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</si>
  <si>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</si>
  <si>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</si>
  <si>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</si>
  <si>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</si>
  <si>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</si>
  <si>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</si>
  <si>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</si>
  <si>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</si>
  <si>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</si>
  <si>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</si>
  <si>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</si>
  <si>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</si>
  <si>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</si>
  <si>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</si>
  <si>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</si>
  <si>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</si>
  <si>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</si>
  <si>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</si>
  <si>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</si>
  <si>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</si>
  <si>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</si>
  <si>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</si>
  <si>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</si>
  <si>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</si>
  <si>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</si>
  <si>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</si>
  <si>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</si>
  <si>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</si>
  <si>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</si>
  <si>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</si>
  <si>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</si>
  <si>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</si>
  <si>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</si>
  <si>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</si>
  <si>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</si>
  <si>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</si>
  <si>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</si>
  <si>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</si>
  <si>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</si>
  <si>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</si>
  <si>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</si>
  <si>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</si>
  <si>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</si>
  <si>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</si>
  <si>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</si>
  <si>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</si>
  <si>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</si>
  <si>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</si>
  <si>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</si>
  <si>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</si>
  <si>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</si>
  <si>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</si>
  <si>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</si>
  <si>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</si>
  <si>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</si>
  <si>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</si>
  <si>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</si>
  <si>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</si>
  <si>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</si>
  <si>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</si>
  <si>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</si>
  <si>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</si>
  <si>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</si>
  <si>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</si>
  <si>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</si>
  <si>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</si>
  <si>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</si>
  <si>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</si>
  <si>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</si>
  <si>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</si>
  <si>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</si>
  <si>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</si>
  <si>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</si>
  <si>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</si>
  <si>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</si>
  <si>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</si>
  <si>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</si>
  <si>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</si>
  <si>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</si>
  <si>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</si>
  <si>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</si>
  <si>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</si>
  <si>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</si>
  <si>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</si>
  <si>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</si>
  <si>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</si>
  <si>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</si>
  <si>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</si>
  <si>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</si>
  <si>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</si>
  <si>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</si>
  <si>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</si>
  <si>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</si>
  <si>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</si>
  <si>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</si>
  <si>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</si>
  <si>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</si>
  <si>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</si>
  <si>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</si>
  <si>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</si>
  <si>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</si>
  <si>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</si>
  <si>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</si>
  <si>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</si>
  <si>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</si>
  <si>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</si>
  <si>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</si>
  <si>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</si>
  <si>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</si>
  <si>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</si>
  <si>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</si>
  <si>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</si>
  <si>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</si>
  <si>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</si>
  <si>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</si>
  <si>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</si>
  <si>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</si>
  <si>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</si>
  <si>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</si>
  <si>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</si>
  <si>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</si>
  <si>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</si>
  <si>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</si>
  <si>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</si>
  <si>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</si>
  <si>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</si>
  <si>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</si>
  <si>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</si>
  <si>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</si>
  <si>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</si>
  <si>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</si>
  <si>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</si>
  <si>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</si>
  <si>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</si>
  <si>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</si>
  <si>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</si>
  <si>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</si>
  <si>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</si>
  <si>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</si>
  <si>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</si>
  <si>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</si>
  <si>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</si>
  <si>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</si>
  <si>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</si>
  <si>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</si>
  <si>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</si>
  <si>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</si>
  <si>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</si>
  <si>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</si>
  <si>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</si>
  <si>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</si>
  <si>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</si>
  <si>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</si>
  <si>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</si>
  <si>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</si>
  <si>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</si>
  <si>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</si>
  <si>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</si>
  <si>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</si>
  <si>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</si>
  <si>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</si>
  <si>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</si>
  <si>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</si>
  <si>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</si>
  <si>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</si>
  <si>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</si>
  <si>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</si>
  <si>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</si>
  <si>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</si>
  <si>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</si>
  <si>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</si>
  <si>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</si>
  <si>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</si>
  <si>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</si>
  <si>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</si>
  <si>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</si>
  <si>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</si>
  <si>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</si>
  <si>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</si>
  <si>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</si>
  <si>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</si>
  <si>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</si>
  <si>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</si>
  <si>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</si>
  <si>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</si>
  <si>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</si>
  <si>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</si>
  <si>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</si>
  <si>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</si>
  <si>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</si>
  <si>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</si>
  <si>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</si>
  <si>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</si>
  <si>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</si>
  <si>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</si>
  <si>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</si>
  <si>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</si>
  <si>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</si>
  <si>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</si>
  <si>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</si>
  <si>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</si>
  <si>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</si>
  <si>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</si>
  <si>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</si>
  <si>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</si>
  <si>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</si>
  <si>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</si>
  <si>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</si>
  <si>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</si>
  <si>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</si>
  <si>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</si>
  <si>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</si>
  <si>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</si>
  <si>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</si>
  <si>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</si>
  <si>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</si>
  <si>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</si>
  <si>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</si>
  <si>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</si>
  <si>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</si>
  <si>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</si>
  <si>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</si>
  <si>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</si>
  <si>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</si>
  <si>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</si>
  <si>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</si>
  <si>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</si>
  <si>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</si>
  <si>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</si>
  <si>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</si>
  <si>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</si>
  <si>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</si>
  <si>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</si>
  <si>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</si>
  <si>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</si>
  <si>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</si>
  <si>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</si>
  <si>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</si>
  <si>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</si>
  <si>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</si>
  <si>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</si>
  <si>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</si>
  <si>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</si>
  <si>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</si>
  <si>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</si>
  <si>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</si>
  <si>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</si>
  <si>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</si>
  <si>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</si>
  <si>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</si>
  <si>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</si>
  <si>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</si>
  <si>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</si>
  <si>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</si>
  <si>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</si>
  <si>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</si>
  <si>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</si>
  <si>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</si>
  <si>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</si>
  <si>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</si>
  <si>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</si>
  <si>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</si>
  <si>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</si>
  <si>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</si>
  <si>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</si>
  <si>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</si>
  <si>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</si>
  <si>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</si>
  <si>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</si>
  <si>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</si>
  <si>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</si>
  <si>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</si>
  <si>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</si>
  <si>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</si>
  <si>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</si>
  <si>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</si>
  <si>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</si>
  <si>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</si>
  <si>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</si>
  <si>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</si>
  <si>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</si>
  <si>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</si>
  <si>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</si>
  <si>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</si>
  <si>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</si>
  <si>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</si>
  <si>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</si>
  <si>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</si>
  <si>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</si>
  <si>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</si>
  <si>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</si>
  <si>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</si>
  <si>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</si>
  <si>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</si>
  <si>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</si>
  <si>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</si>
  <si>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</si>
  <si>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</si>
  <si>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</si>
  <si>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</si>
  <si>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</si>
  <si>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</si>
  <si>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</si>
  <si>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</si>
  <si>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</si>
  <si>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</si>
  <si>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</si>
  <si>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</si>
  <si>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</si>
  <si>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</si>
  <si>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</si>
  <si>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</si>
  <si>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</si>
  <si>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</si>
  <si>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</si>
  <si>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</si>
  <si>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</si>
  <si>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</si>
  <si>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</si>
  <si>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</si>
  <si>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</si>
  <si>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</si>
  <si>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</si>
  <si>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</si>
  <si>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</si>
  <si>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</si>
  <si>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</si>
  <si>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</si>
  <si>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</si>
  <si>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</si>
  <si>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</si>
  <si>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</si>
  <si>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</si>
  <si>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</si>
  <si>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</si>
  <si>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</si>
  <si>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</si>
  <si>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</si>
  <si>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</si>
  <si>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</si>
  <si>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</si>
  <si>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</si>
  <si>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</si>
  <si>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</si>
  <si>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</si>
  <si>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</si>
  <si>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</si>
  <si>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</si>
  <si>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</si>
  <si>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</si>
  <si>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</si>
  <si>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</si>
  <si>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</si>
  <si>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</si>
  <si>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</si>
  <si>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</si>
  <si>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</si>
  <si>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</si>
  <si>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</si>
  <si>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</si>
  <si>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</si>
  <si>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</si>
  <si>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</si>
  <si>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</si>
  <si>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</si>
  <si>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</si>
  <si>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</si>
  <si>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</si>
  <si>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</si>
  <si>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</si>
  <si>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</si>
  <si>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</si>
  <si>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</si>
  <si>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</si>
  <si>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</si>
  <si>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</si>
  <si>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</si>
  <si>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</si>
  <si>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</si>
  <si>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</si>
  <si>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</si>
  <si>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</si>
  <si>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</si>
  <si>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</si>
  <si>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</si>
  <si>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</si>
  <si>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</si>
  <si>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</si>
  <si>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</si>
  <si>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</si>
  <si>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</si>
  <si>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</si>
  <si>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</si>
  <si>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</si>
  <si>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</si>
  <si>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</si>
  <si>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</si>
  <si>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</si>
  <si>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</si>
  <si>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</si>
  <si>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</si>
  <si>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</si>
  <si>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</si>
  <si>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</si>
  <si>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</si>
  <si>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</si>
  <si>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</si>
  <si>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</si>
  <si>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</si>
  <si>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</si>
  <si>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</si>
  <si>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</si>
  <si>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</si>
  <si>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</si>
  <si>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</si>
  <si>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</si>
  <si>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</si>
  <si>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</si>
  <si>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</si>
  <si>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</si>
  <si>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</si>
  <si>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</si>
  <si>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</si>
  <si>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</si>
  <si>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</si>
  <si>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</si>
  <si>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</si>
  <si>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</si>
  <si>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</si>
  <si>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</si>
  <si>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</si>
  <si>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</si>
  <si>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</si>
  <si>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</si>
  <si>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</si>
  <si>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</si>
  <si>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</si>
  <si>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</si>
  <si>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</si>
  <si>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</si>
  <si>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</si>
  <si>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</si>
  <si>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</si>
  <si>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</si>
  <si>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</si>
  <si>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</si>
  <si>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</si>
  <si>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</si>
  <si>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</si>
  <si>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</si>
  <si>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</si>
  <si>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</si>
  <si>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</si>
  <si>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</si>
  <si>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</si>
  <si>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</si>
  <si>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</si>
  <si>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</si>
  <si>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</si>
  <si>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</si>
  <si>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</si>
  <si>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</si>
  <si>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</si>
  <si>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</si>
  <si>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</si>
  <si>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</si>
  <si>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</si>
  <si>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</si>
  <si>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</si>
  <si>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</si>
  <si>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</si>
  <si>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</si>
  <si>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</si>
  <si>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</si>
  <si>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</si>
  <si>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</si>
  <si>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</si>
  <si>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</si>
  <si>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</si>
  <si>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</si>
  <si>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</si>
  <si>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</si>
  <si>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</si>
  <si>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</si>
  <si>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</si>
  <si>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</si>
  <si>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</si>
  <si>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</si>
  <si>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</si>
  <si>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</si>
  <si>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</si>
  <si>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</si>
  <si>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</si>
  <si>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</si>
  <si>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</si>
  <si>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</si>
  <si>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</si>
  <si>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</si>
  <si>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</si>
  <si>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</si>
  <si>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</si>
  <si>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</si>
  <si>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</si>
  <si>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</si>
  <si>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</si>
  <si>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</si>
  <si>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</si>
  <si>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</si>
  <si>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</si>
  <si>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</si>
  <si>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</si>
  <si>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</si>
  <si>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</si>
  <si>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</si>
  <si>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</si>
  <si>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</si>
  <si>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</si>
  <si>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</si>
  <si>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</si>
  <si>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</si>
  <si>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</si>
  <si>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</si>
  <si>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</si>
  <si>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</si>
  <si>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</si>
  <si>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</si>
  <si>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</si>
  <si>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</si>
  <si>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</si>
  <si>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</si>
  <si>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</si>
  <si>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</si>
  <si>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</si>
  <si>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</si>
  <si>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</si>
  <si>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</si>
  <si>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</si>
  <si>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</si>
  <si>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</si>
  <si>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</si>
  <si>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</si>
  <si>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</si>
  <si>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</si>
  <si>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</si>
  <si>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</si>
  <si>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</si>
  <si>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</si>
  <si>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</si>
  <si>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</si>
  <si>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</si>
  <si>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</si>
  <si>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</si>
  <si>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</si>
  <si>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</si>
  <si>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</si>
  <si>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</si>
  <si>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</si>
  <si>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</si>
  <si>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</si>
  <si>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</si>
  <si>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</si>
  <si>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</si>
  <si>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</si>
  <si>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</si>
  <si>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</si>
  <si>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</si>
  <si>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</si>
  <si>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</si>
  <si>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</si>
  <si>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</si>
  <si>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</si>
  <si>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</si>
  <si>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</si>
  <si>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</si>
  <si>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</si>
  <si>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</si>
  <si>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</si>
  <si>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</si>
  <si>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</si>
  <si>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</si>
  <si>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</si>
  <si>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</si>
  <si>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</si>
  <si>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</si>
  <si>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</si>
  <si>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</si>
  <si>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</si>
  <si>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</si>
  <si>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</si>
  <si>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</si>
  <si>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</si>
  <si>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</si>
  <si>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</si>
  <si>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</si>
  <si>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</si>
  <si>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</si>
  <si>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</si>
  <si>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</si>
  <si>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</si>
  <si>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</si>
  <si>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</si>
  <si>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</si>
  <si>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</si>
  <si>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</si>
  <si>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</si>
  <si>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</si>
  <si>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</si>
  <si>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</si>
  <si>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</si>
  <si>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</si>
  <si>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</si>
  <si>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</si>
  <si>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</si>
  <si>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</si>
  <si>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</si>
  <si>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</si>
  <si>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</si>
  <si>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</si>
  <si>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</si>
  <si>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</si>
  <si>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</si>
  <si>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</si>
  <si>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</si>
  <si>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</si>
  <si>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</si>
  <si>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</si>
  <si>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</si>
  <si>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</si>
  <si>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</si>
  <si>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</si>
  <si>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</si>
  <si>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</si>
  <si>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</si>
  <si>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</si>
  <si>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</si>
  <si>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</si>
  <si>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</si>
  <si>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</si>
  <si>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</si>
  <si>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</si>
  <si>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</si>
  <si>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</si>
  <si>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</si>
  <si>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</si>
  <si>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</si>
  <si>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</si>
  <si>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</si>
  <si>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</si>
  <si>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</si>
  <si>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</si>
  <si>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</si>
  <si>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</si>
  <si>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</si>
  <si>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</si>
  <si>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</si>
  <si>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</si>
  <si>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</si>
  <si>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</si>
  <si>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</si>
  <si>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</si>
  <si>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</si>
  <si>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</si>
  <si>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</si>
  <si>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</si>
  <si>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</si>
  <si>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</si>
  <si>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</si>
  <si>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</si>
  <si>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</si>
  <si>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</si>
  <si>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</si>
  <si>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</si>
  <si>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</si>
  <si>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</si>
  <si>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</si>
  <si>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</si>
  <si>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</si>
  <si>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</si>
  <si>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</si>
  <si>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</si>
  <si>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</si>
  <si>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</si>
  <si>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</si>
  <si>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</si>
  <si>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</si>
  <si>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</si>
  <si>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</si>
  <si>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</si>
  <si>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</si>
  <si>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</si>
  <si>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</si>
  <si>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</si>
  <si>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</si>
  <si>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</si>
  <si>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</si>
  <si>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</si>
  <si>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</si>
  <si>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</si>
  <si>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</si>
  <si>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</si>
  <si>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</si>
  <si>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</si>
  <si>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</si>
  <si>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</si>
  <si>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</si>
  <si>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</si>
  <si>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</si>
  <si>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</si>
  <si>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</si>
  <si>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</si>
  <si>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</si>
  <si>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</si>
  <si>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</si>
  <si>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</si>
  <si>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</si>
  <si>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</si>
  <si>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</si>
  <si>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</si>
  <si>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</si>
  <si>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</si>
  <si>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</si>
  <si>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</si>
  <si>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</si>
  <si>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</si>
  <si>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</si>
  <si>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</si>
  <si>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</si>
  <si>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</si>
  <si>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</si>
  <si>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</si>
  <si>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</si>
  <si>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</si>
  <si>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</si>
  <si>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</si>
  <si>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</si>
  <si>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</si>
  <si>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</si>
  <si>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</si>
  <si>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</si>
  <si>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</si>
  <si>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</si>
  <si>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</si>
  <si>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</si>
  <si>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</si>
  <si>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</si>
  <si>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</si>
  <si>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</si>
  <si>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</si>
  <si>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</si>
  <si>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</si>
  <si>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</si>
  <si>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</si>
  <si>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</si>
  <si>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</si>
  <si>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</si>
  <si>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</si>
  <si>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</si>
  <si>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</si>
  <si>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</si>
  <si>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</si>
  <si>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</si>
  <si>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</si>
  <si>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</si>
  <si>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</si>
  <si>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</si>
  <si>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</si>
  <si>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</si>
  <si>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</si>
  <si>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</si>
  <si>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</si>
  <si>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</si>
  <si>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</si>
  <si>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</si>
  <si>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</si>
  <si>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</si>
  <si>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</si>
  <si>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</si>
  <si>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</si>
  <si>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</si>
  <si>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</si>
  <si>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</si>
  <si>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</si>
  <si>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</si>
  <si>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</si>
  <si>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</si>
  <si>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</si>
  <si>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</si>
  <si>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</si>
  <si>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</si>
  <si>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</si>
  <si>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</si>
  <si>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</si>
  <si>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</si>
  <si>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</si>
  <si>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</si>
  <si>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</si>
  <si>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</si>
  <si>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</si>
  <si>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</si>
  <si>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</si>
  <si>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</si>
  <si>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</si>
  <si>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</si>
  <si>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</si>
  <si>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</si>
  <si>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</si>
  <si>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</si>
  <si>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</si>
  <si>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</si>
  <si>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</si>
  <si>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</si>
  <si>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</si>
  <si>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</si>
  <si>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</si>
  <si>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</si>
  <si>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</si>
  <si>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</si>
  <si>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</si>
  <si>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</si>
  <si>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</si>
  <si>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</si>
  <si>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</si>
  <si>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</si>
  <si>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</si>
  <si>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</si>
  <si>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</si>
  <si>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</si>
  <si>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</si>
  <si>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</si>
  <si>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</si>
  <si>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</si>
  <si>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</si>
  <si>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</si>
  <si>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</si>
  <si>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</si>
  <si>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</si>
  <si>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</si>
  <si>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</si>
  <si>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</si>
  <si>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</si>
  <si>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</si>
  <si>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</si>
  <si>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</si>
  <si>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</si>
  <si>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</si>
  <si>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</si>
  <si>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</si>
  <si>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</si>
  <si>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</si>
  <si>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</si>
  <si>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</si>
  <si>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</si>
  <si>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</si>
  <si>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</si>
  <si>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</si>
  <si>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</si>
  <si>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</si>
  <si>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</si>
  <si>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</si>
  <si>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</si>
  <si>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</si>
  <si>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</si>
  <si>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</si>
  <si>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</si>
  <si>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</si>
  <si>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</si>
  <si>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</si>
  <si>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</si>
  <si>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</si>
  <si>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</si>
  <si>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</si>
  <si>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</si>
  <si>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</si>
  <si>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</si>
  <si>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</si>
  <si>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</si>
  <si>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</si>
  <si>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</si>
  <si>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</si>
  <si>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</si>
  <si>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</si>
  <si>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</si>
  <si>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</si>
  <si>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</si>
  <si>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</si>
  <si>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</si>
  <si>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</si>
  <si>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</si>
  <si>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</si>
  <si>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</si>
  <si>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</si>
  <si>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</si>
  <si>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</si>
  <si>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</si>
  <si>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</si>
  <si>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</si>
  <si>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</si>
  <si>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</si>
  <si>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</si>
  <si>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</si>
  <si>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</si>
  <si>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</si>
  <si>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</si>
  <si>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</si>
  <si>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</si>
  <si>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</si>
  <si>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</si>
  <si>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</si>
  <si>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</si>
  <si>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</si>
  <si>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</si>
  <si>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</si>
  <si>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</si>
  <si>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</si>
  <si>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</si>
  <si>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</si>
  <si>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</si>
  <si>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</si>
  <si>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</si>
  <si>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</si>
  <si>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</si>
  <si>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</si>
  <si>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</si>
  <si>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</si>
  <si>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</si>
  <si>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</si>
  <si>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</si>
  <si>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</si>
  <si>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</si>
  <si>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</si>
  <si>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</si>
  <si>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</si>
  <si>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</si>
  <si>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</si>
  <si>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</si>
  <si>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</si>
  <si>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</si>
  <si>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</si>
  <si>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</si>
  <si>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</si>
  <si>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</si>
  <si>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</si>
  <si>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</si>
  <si>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</si>
  <si>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</si>
  <si>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</si>
  <si>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</si>
  <si>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</si>
  <si>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</si>
  <si>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</si>
  <si>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</si>
  <si>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</si>
  <si>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</si>
  <si>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</si>
  <si>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</si>
  <si>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</si>
  <si>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</si>
  <si>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</si>
  <si>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</si>
  <si>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</si>
  <si>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</si>
  <si>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</si>
  <si>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</si>
  <si>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</si>
  <si>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</si>
  <si>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</si>
  <si>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</si>
  <si>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</si>
  <si>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</si>
  <si>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</si>
  <si>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</si>
  <si>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</si>
  <si>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</si>
  <si>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</si>
  <si>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</si>
  <si>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</si>
  <si>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</si>
  <si>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</si>
  <si>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</si>
  <si>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</si>
  <si>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</si>
  <si>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</si>
  <si>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</si>
  <si>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</si>
  <si>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</si>
  <si>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</si>
  <si>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</si>
  <si>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</si>
  <si>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</si>
  <si>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</si>
  <si>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</si>
  <si>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</si>
  <si>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</si>
  <si>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</si>
  <si>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</si>
  <si>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</si>
  <si>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</si>
  <si>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</si>
  <si>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</si>
  <si>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</si>
  <si>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</si>
  <si>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</si>
  <si>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</si>
  <si>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</si>
  <si>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</si>
  <si>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</si>
  <si>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</si>
  <si>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</si>
  <si>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</si>
  <si>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</si>
  <si>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</si>
  <si>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</si>
  <si>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</si>
  <si>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</si>
  <si>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</si>
  <si>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</si>
  <si>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</si>
  <si>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</si>
  <si>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</si>
  <si>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</si>
  <si>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</si>
  <si>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</si>
  <si>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</si>
  <si>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</si>
  <si>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</si>
  <si>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</si>
  <si>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</si>
  <si>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</si>
  <si>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</si>
  <si>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</si>
  <si>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</si>
  <si>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</si>
  <si>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</si>
  <si>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</si>
  <si>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</si>
  <si>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</si>
  <si>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</si>
  <si>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</si>
  <si>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</si>
  <si>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</si>
  <si>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</si>
  <si>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</si>
  <si>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</si>
  <si>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</si>
  <si>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</si>
  <si>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</si>
  <si>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</si>
  <si>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</si>
  <si>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</si>
  <si>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</si>
  <si>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</si>
  <si>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</si>
  <si>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</si>
  <si>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</si>
  <si>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</si>
  <si>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</si>
  <si>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</si>
  <si>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</si>
  <si>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</si>
  <si>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</si>
  <si>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</si>
  <si>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</si>
  <si>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</si>
  <si>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</si>
  <si>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</si>
  <si>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</si>
  <si>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</si>
  <si>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</si>
  <si>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</si>
  <si>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</si>
  <si>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</si>
  <si>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</si>
  <si>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</si>
  <si>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</si>
  <si>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</si>
  <si>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</si>
  <si>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</si>
  <si>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</si>
  <si>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</si>
  <si>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</si>
  <si>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</si>
  <si>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</si>
  <si>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</si>
  <si>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</si>
  <si>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</si>
  <si>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</si>
  <si>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</si>
  <si>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</si>
  <si>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</si>
  <si>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</si>
  <si>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</si>
  <si>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</si>
  <si>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</si>
  <si>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</si>
  <si>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</si>
  <si>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</si>
  <si>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</si>
  <si>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</si>
  <si>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</si>
  <si>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</si>
  <si>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</si>
  <si>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</si>
  <si>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</si>
  <si>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</si>
  <si>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</si>
  <si>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</si>
  <si>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</si>
  <si>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</si>
  <si>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</si>
  <si>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</si>
  <si>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</si>
  <si>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</si>
  <si>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</si>
  <si>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</si>
  <si>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</si>
  <si>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</si>
  <si>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</si>
  <si>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</si>
  <si>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</si>
  <si>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</si>
  <si>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</si>
  <si>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</si>
  <si>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</si>
  <si>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</si>
  <si>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</si>
  <si>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</si>
  <si>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</si>
  <si>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</si>
  <si>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</si>
  <si>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</si>
  <si>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</si>
  <si>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</si>
  <si>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</si>
  <si>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</si>
  <si>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</si>
  <si>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</si>
  <si>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</si>
  <si>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</si>
  <si>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</si>
  <si>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</si>
  <si>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</si>
  <si>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</si>
  <si>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</si>
  <si>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</si>
  <si>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</si>
  <si>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</si>
  <si>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</si>
  <si>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</si>
  <si>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</si>
  <si>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</si>
  <si>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</si>
  <si>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</si>
  <si>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</si>
  <si>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</si>
  <si>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</si>
  <si>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</si>
  <si>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</si>
  <si>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</si>
  <si>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</si>
  <si>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</si>
  <si>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</si>
  <si>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</si>
  <si>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</si>
  <si>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</si>
  <si>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</si>
  <si>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</si>
  <si>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</si>
  <si>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</si>
  <si>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</si>
  <si>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</si>
  <si>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</si>
  <si>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</si>
  <si>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</si>
  <si>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</si>
  <si>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</si>
  <si>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</si>
  <si>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</si>
  <si>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</si>
  <si>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</si>
  <si>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</si>
  <si>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</si>
  <si>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</si>
  <si>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</si>
  <si>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</si>
  <si>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</si>
  <si>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</si>
  <si>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</si>
  <si>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</si>
  <si>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</si>
  <si>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</si>
  <si>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</si>
  <si>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</si>
  <si>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</si>
  <si>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</si>
  <si>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</si>
  <si>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</si>
  <si>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</si>
  <si>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</si>
  <si>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</si>
  <si>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</si>
  <si>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</si>
  <si>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</si>
  <si>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</si>
  <si>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</si>
  <si>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</si>
  <si>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</si>
  <si>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</si>
  <si>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</si>
  <si>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</si>
  <si>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</si>
  <si>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</si>
  <si>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</si>
  <si>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</si>
  <si>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</si>
  <si>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</si>
  <si>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</si>
  <si>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</si>
  <si>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</si>
  <si>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</si>
  <si>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</si>
  <si>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</si>
  <si>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</si>
  <si>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</si>
  <si>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</si>
  <si>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</si>
  <si>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</si>
  <si>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</si>
  <si>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</si>
  <si>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</si>
  <si>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</si>
  <si>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</si>
  <si>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</si>
  <si>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</si>
  <si>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</si>
  <si>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</si>
  <si>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</si>
  <si>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</si>
  <si>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</si>
  <si>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</si>
  <si>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</si>
  <si>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</si>
  <si>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</si>
  <si>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</si>
  <si>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</si>
  <si>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</si>
  <si>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</si>
  <si>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</si>
  <si>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</si>
  <si>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</si>
  <si>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</si>
  <si>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</si>
  <si>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</si>
  <si>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</si>
  <si>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</si>
  <si>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</si>
  <si>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</si>
  <si>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</si>
  <si>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</si>
  <si>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</si>
  <si>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</si>
  <si>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</si>
  <si>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</si>
  <si>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</si>
  <si>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</si>
  <si>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</si>
  <si>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</si>
  <si>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</si>
  <si>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</si>
  <si>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</si>
  <si>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</si>
  <si>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</si>
  <si>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</si>
  <si>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</si>
  <si>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</si>
  <si>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</si>
  <si>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</si>
  <si>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</si>
  <si>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</si>
  <si>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</si>
  <si>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</si>
  <si>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</si>
  <si>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</si>
  <si>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</si>
  <si>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</si>
  <si>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</si>
  <si>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</si>
  <si>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</si>
  <si>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</si>
  <si>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</si>
  <si>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</si>
  <si>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</si>
  <si>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</si>
  <si>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</si>
  <si>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</si>
  <si>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</si>
  <si>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</si>
  <si>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</si>
  <si>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</si>
  <si>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</si>
  <si>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</si>
  <si>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</si>
  <si>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</si>
  <si>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</si>
  <si>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</si>
  <si>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</si>
  <si>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</si>
  <si>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</si>
  <si>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</si>
  <si>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</si>
  <si>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</si>
  <si>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</si>
  <si>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</si>
  <si>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</si>
  <si>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</si>
  <si>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</si>
  <si>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</si>
  <si>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</si>
  <si>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</si>
  <si>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</si>
  <si>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</si>
  <si>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</si>
  <si>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</si>
  <si>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</si>
  <si>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</si>
  <si>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</si>
  <si>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</si>
  <si>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</si>
  <si>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</si>
  <si>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</si>
  <si>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</si>
  <si>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</si>
  <si>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</si>
  <si>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</si>
  <si>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</si>
  <si>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</si>
  <si>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</si>
  <si>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</si>
  <si>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</si>
  <si>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</si>
  <si>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</si>
  <si>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</si>
  <si>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</si>
  <si>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</si>
  <si>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</si>
  <si>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</si>
  <si>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</si>
  <si>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</si>
  <si>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</si>
  <si>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</si>
  <si>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</si>
  <si>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</si>
  <si>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</si>
  <si>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</si>
  <si>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</si>
  <si>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</si>
  <si>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</si>
  <si>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</si>
  <si>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</si>
  <si>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</si>
  <si>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</si>
  <si>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</si>
  <si>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</si>
  <si>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</si>
  <si>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</si>
  <si>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</si>
  <si>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</si>
  <si>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</si>
  <si>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</si>
  <si>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</si>
  <si>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</si>
  <si>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</si>
  <si>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</si>
  <si>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</si>
  <si>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</si>
  <si>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</si>
  <si>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</si>
  <si>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</si>
  <si>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</si>
  <si>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</si>
  <si>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</si>
  <si>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</si>
  <si>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</si>
  <si>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</si>
  <si>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</si>
  <si>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</si>
  <si>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</si>
  <si>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</si>
  <si>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</si>
  <si>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</si>
  <si>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</si>
  <si>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</si>
  <si>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</si>
  <si>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</si>
  <si>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</si>
  <si>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</si>
  <si>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</si>
  <si>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</si>
  <si>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</si>
  <si>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</si>
  <si>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</si>
  <si>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</si>
  <si>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</si>
  <si>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</si>
  <si>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</si>
  <si>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</si>
  <si>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</si>
  <si>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</si>
  <si>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</si>
  <si>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</si>
  <si>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</si>
  <si>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</si>
  <si>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</si>
  <si>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</si>
  <si>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</si>
  <si>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</si>
  <si>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</si>
  <si>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</si>
  <si>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</si>
  <si>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</si>
  <si>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</si>
  <si>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</si>
  <si>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</si>
  <si>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</si>
  <si>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</si>
  <si>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</si>
  <si>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</si>
  <si>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</si>
  <si>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</si>
  <si>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</si>
  <si>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</si>
  <si>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</si>
  <si>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</si>
  <si>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</si>
  <si>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</si>
  <si>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</si>
  <si>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</si>
  <si>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</si>
  <si>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</si>
  <si>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</si>
  <si>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</si>
  <si>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</si>
  <si>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</si>
  <si>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</si>
  <si>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</si>
  <si>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</si>
  <si>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</si>
  <si>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</si>
  <si>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</si>
  <si>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</si>
  <si>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</si>
  <si>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</si>
  <si>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</si>
  <si>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</si>
  <si>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</si>
  <si>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</si>
  <si>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</si>
  <si>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</si>
  <si>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</si>
  <si>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</si>
  <si>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</si>
  <si>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</si>
  <si>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</si>
  <si>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</si>
  <si>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</si>
  <si>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</si>
  <si>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</si>
  <si>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</si>
  <si>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</si>
  <si>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</si>
  <si>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</si>
  <si>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</si>
  <si>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</si>
  <si>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</si>
  <si>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</si>
  <si>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</si>
  <si>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</si>
  <si>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</si>
  <si>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</si>
  <si>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</si>
  <si>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</si>
  <si>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</si>
  <si>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</si>
  <si>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</si>
  <si>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</si>
  <si>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</si>
  <si>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</si>
  <si>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</si>
  <si>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</si>
  <si>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</si>
  <si>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</si>
  <si>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</si>
  <si>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</si>
  <si>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</si>
  <si>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</si>
  <si>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</si>
  <si>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</si>
  <si>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</si>
  <si>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</si>
  <si>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</si>
  <si>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</si>
  <si>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</si>
  <si>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</si>
  <si>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</si>
  <si>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</si>
  <si>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</si>
  <si>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</si>
  <si>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</si>
  <si>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</si>
  <si>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</si>
  <si>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</si>
  <si>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</si>
  <si>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</si>
  <si>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</si>
  <si>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</si>
  <si>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</si>
  <si>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</si>
  <si>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</si>
  <si>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</si>
  <si>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</si>
  <si>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</si>
  <si>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</si>
  <si>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</si>
  <si>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</si>
  <si>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</si>
  <si>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</si>
  <si>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</si>
  <si>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</si>
  <si>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</si>
  <si>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</si>
  <si>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</si>
  <si>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</si>
  <si>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</si>
  <si>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</si>
  <si>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</si>
  <si>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</si>
  <si>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</si>
  <si>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</si>
  <si>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</si>
  <si>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</si>
  <si>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</si>
  <si>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</si>
  <si>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</si>
  <si>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</si>
  <si>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</si>
  <si>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</si>
  <si>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</si>
  <si>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</si>
  <si>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</si>
  <si>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</si>
  <si>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</si>
  <si>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</si>
  <si>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</si>
  <si>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</si>
  <si>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</si>
  <si>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</si>
  <si>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</si>
  <si>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</si>
  <si>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</si>
  <si>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</si>
  <si>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</si>
  <si>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</si>
  <si>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</si>
  <si>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</si>
  <si>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</si>
  <si>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</si>
  <si>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</si>
  <si>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</si>
  <si>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</si>
  <si>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</si>
  <si>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</si>
  <si>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</si>
  <si>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</si>
  <si>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</si>
  <si>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</si>
  <si>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</si>
  <si>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</si>
  <si>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</si>
  <si>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</si>
  <si>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</si>
  <si>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</si>
  <si>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</si>
  <si>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</si>
  <si>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</si>
  <si>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</si>
  <si>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</si>
  <si>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</si>
  <si>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</si>
  <si>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</si>
  <si>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</si>
  <si>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</si>
  <si>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</si>
  <si>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</si>
  <si>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</si>
  <si>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</si>
  <si>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</si>
  <si>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</si>
  <si>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</si>
  <si>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</si>
  <si>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</si>
  <si>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</si>
  <si>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</si>
  <si>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</si>
  <si>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</si>
  <si>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</si>
  <si>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</si>
  <si>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</si>
  <si>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</si>
  <si>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</si>
  <si>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</si>
  <si>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</si>
  <si>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</si>
  <si>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</si>
  <si>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</si>
  <si>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</si>
  <si>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</si>
  <si>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</si>
  <si>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</si>
  <si>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</si>
  <si>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</si>
  <si>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</si>
  <si>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</si>
  <si>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</si>
  <si>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</si>
  <si>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</si>
  <si>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</si>
  <si>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</si>
  <si>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</si>
  <si>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</si>
  <si>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</si>
  <si>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</si>
  <si>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</si>
  <si>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</si>
  <si>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</si>
  <si>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</si>
  <si>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</si>
  <si>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</si>
  <si>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</si>
  <si>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</si>
  <si>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</si>
  <si>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</si>
  <si>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</si>
  <si>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</si>
  <si>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</si>
  <si>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</si>
  <si>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</si>
  <si>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</si>
  <si>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</si>
  <si>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</si>
  <si>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</si>
  <si>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</si>
  <si>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</si>
  <si>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</si>
  <si>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</si>
  <si>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</si>
  <si>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</si>
  <si>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</si>
  <si>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</si>
  <si>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</si>
  <si>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</si>
  <si>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</si>
  <si>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</si>
  <si>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</si>
  <si>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</si>
  <si>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</si>
  <si>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</si>
  <si>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</si>
  <si>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</si>
  <si>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</si>
  <si>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</si>
  <si>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</si>
  <si>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</si>
  <si>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</si>
  <si>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</si>
  <si>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</si>
  <si>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</si>
  <si>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</si>
  <si>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</si>
  <si>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</si>
  <si>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</si>
  <si>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</si>
  <si>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</si>
  <si>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</si>
  <si>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</si>
  <si>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</si>
  <si>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</si>
  <si>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</si>
  <si>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</si>
  <si>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</si>
  <si>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</si>
  <si>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</si>
  <si>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</si>
  <si>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</si>
  <si>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</si>
  <si>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</si>
  <si>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</si>
  <si>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</si>
  <si>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</si>
  <si>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</si>
  <si>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</si>
  <si>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</si>
  <si>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</si>
  <si>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</si>
  <si>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</si>
  <si>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</si>
  <si>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</si>
  <si>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</si>
  <si>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</si>
  <si>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</si>
  <si>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</si>
  <si>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</si>
  <si>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</si>
  <si>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</si>
  <si>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</si>
  <si>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</si>
  <si>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</si>
  <si>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</si>
  <si>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</si>
  <si>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</si>
  <si>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</si>
  <si>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</si>
  <si>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</si>
  <si>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</si>
  <si>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</si>
  <si>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</si>
  <si>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</si>
  <si>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</si>
  <si>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</si>
  <si>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</si>
  <si>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</si>
  <si>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</si>
  <si>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</si>
  <si>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</si>
  <si>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</si>
  <si>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</si>
  <si>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</si>
  <si>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</si>
  <si>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</si>
  <si>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</si>
  <si>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</si>
  <si>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</si>
  <si>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</si>
  <si>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</si>
  <si>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</si>
  <si>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</si>
  <si>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</si>
  <si>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</si>
  <si>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</si>
  <si>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</si>
  <si>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</si>
  <si>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</si>
  <si>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</si>
  <si>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</si>
  <si>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</si>
  <si>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</si>
  <si>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</si>
  <si>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</si>
  <si>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</si>
  <si>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</si>
  <si>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</si>
  <si>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</si>
  <si>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</si>
  <si>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</si>
  <si>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</si>
  <si>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</si>
  <si>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</si>
  <si>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</si>
  <si>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</si>
  <si>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</si>
  <si>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</si>
  <si>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</si>
  <si>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</si>
  <si>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</si>
  <si>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</si>
  <si>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</si>
  <si>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</si>
  <si>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</si>
  <si>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</si>
  <si>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</si>
  <si>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</si>
  <si>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</si>
  <si>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</si>
  <si>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</si>
  <si>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</si>
  <si>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</si>
  <si>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</si>
  <si>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</si>
  <si>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</si>
  <si>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</si>
  <si>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</si>
  <si>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</si>
  <si>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</si>
  <si>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</si>
  <si>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</si>
  <si>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</si>
  <si>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</si>
  <si>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</si>
  <si>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</si>
  <si>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</si>
  <si>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</si>
  <si>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</si>
  <si>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</si>
  <si>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</si>
  <si>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</si>
  <si>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</si>
  <si>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</si>
  <si>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</si>
  <si>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</si>
  <si>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</si>
  <si>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</si>
  <si>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</si>
  <si>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</si>
  <si>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</si>
  <si>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</si>
  <si>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</si>
  <si>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</si>
  <si>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</si>
  <si>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</si>
  <si>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</si>
  <si>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</si>
  <si>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</si>
  <si>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</si>
  <si>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</si>
  <si>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</si>
  <si>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</si>
  <si>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</si>
  <si>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</si>
  <si>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</si>
  <si>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</si>
  <si>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</si>
  <si>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</si>
  <si>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</si>
  <si>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</si>
  <si>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</si>
  <si>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</si>
  <si>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</si>
  <si>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</si>
  <si>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</si>
  <si>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</si>
  <si>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</si>
  <si>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</si>
  <si>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</si>
  <si>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</si>
  <si>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</si>
  <si>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</si>
  <si>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</si>
  <si>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</si>
  <si>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</si>
  <si>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</si>
  <si>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</si>
  <si>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</si>
  <si>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</si>
  <si>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</si>
  <si>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</si>
  <si>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</si>
  <si>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</si>
  <si>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</si>
  <si>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</si>
  <si>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</si>
  <si>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</si>
  <si>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</si>
  <si>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</si>
  <si>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</si>
  <si>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</si>
  <si>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</si>
  <si>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</si>
  <si>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</si>
  <si>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</si>
  <si>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</si>
  <si>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</si>
  <si>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</si>
  <si>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</si>
  <si>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</si>
  <si>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</si>
  <si>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</si>
  <si>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</si>
  <si>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</si>
  <si>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</si>
  <si>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</si>
  <si>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</si>
  <si>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</si>
  <si>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</si>
  <si>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</si>
  <si>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</si>
  <si>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</si>
  <si>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</si>
  <si>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</si>
  <si>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</si>
  <si>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</si>
  <si>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</si>
  <si>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</si>
  <si>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</si>
  <si>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</si>
  <si>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</si>
  <si>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</si>
  <si>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</si>
  <si>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</si>
  <si>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</si>
  <si>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</si>
  <si>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</si>
  <si>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</si>
  <si>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</si>
  <si>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</si>
  <si>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</si>
  <si>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</si>
  <si>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</si>
  <si>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</si>
  <si>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</si>
  <si>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</si>
  <si>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</si>
  <si>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</si>
  <si>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</si>
  <si>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</si>
  <si>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</si>
  <si>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</si>
  <si>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</si>
  <si>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</si>
  <si>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</si>
  <si>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</si>
  <si>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</si>
  <si>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</si>
  <si>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</si>
  <si>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</si>
  <si>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</si>
  <si>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</si>
  <si>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</si>
  <si>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</si>
  <si>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</si>
  <si>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</si>
  <si>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</si>
  <si>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</si>
  <si>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</si>
  <si>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</si>
  <si>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</si>
  <si>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</si>
  <si>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</si>
  <si>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</si>
  <si>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</si>
  <si>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</si>
  <si>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</si>
  <si>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</si>
  <si>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</si>
  <si>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</si>
  <si>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</si>
  <si>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</si>
  <si>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</si>
  <si>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</si>
  <si>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</si>
  <si>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</si>
  <si>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</si>
  <si>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</si>
  <si>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</si>
  <si>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</si>
  <si>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</si>
  <si>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</si>
  <si>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</si>
  <si>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</si>
  <si>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</si>
  <si>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</si>
  <si>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</si>
  <si>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</si>
  <si>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</si>
  <si>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</si>
  <si>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</si>
  <si>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</si>
  <si>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</si>
  <si>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</si>
  <si>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</si>
  <si>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</si>
  <si>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</si>
  <si>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</si>
  <si>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</si>
  <si>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</si>
  <si>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</si>
  <si>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</si>
  <si>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</si>
  <si>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</si>
  <si>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</si>
  <si>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</si>
  <si>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</si>
  <si>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</si>
  <si>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</si>
  <si>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</si>
  <si>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</si>
  <si>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</si>
  <si>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</si>
  <si>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</si>
  <si>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</si>
  <si>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</si>
  <si>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</si>
  <si>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</si>
  <si>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</si>
  <si>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</si>
  <si>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</si>
  <si>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</si>
  <si>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</si>
  <si>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</si>
  <si>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</si>
  <si>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</si>
  <si>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</si>
  <si>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</si>
  <si>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</si>
  <si>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</si>
  <si>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</si>
  <si>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</si>
  <si>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</si>
  <si>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</si>
  <si>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</si>
  <si>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</si>
  <si>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</si>
  <si>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</si>
  <si>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</si>
  <si>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</si>
  <si>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</si>
  <si>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</si>
  <si>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</si>
  <si>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</si>
  <si>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</si>
  <si>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</si>
  <si>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</si>
  <si>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</si>
  <si>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</si>
  <si>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</si>
  <si>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</si>
  <si>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</si>
  <si>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</si>
  <si>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</si>
  <si>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</si>
  <si>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</si>
  <si>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</si>
  <si>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</si>
  <si>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</si>
  <si>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</si>
  <si>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</si>
  <si>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</si>
  <si>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</si>
  <si>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</si>
  <si>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</si>
  <si>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</si>
  <si>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</si>
  <si>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</si>
  <si>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</si>
  <si>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</si>
  <si>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</si>
  <si>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</si>
  <si>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</si>
  <si>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</si>
  <si>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</si>
  <si>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</si>
  <si>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</si>
  <si>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</si>
  <si>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</si>
  <si>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</si>
  <si>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</si>
  <si>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</si>
  <si>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</si>
  <si>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</si>
  <si>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</si>
  <si>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</si>
  <si>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</si>
  <si>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</si>
  <si>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</si>
  <si>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</si>
  <si>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</si>
  <si>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</si>
  <si>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</si>
  <si>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</si>
  <si>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</si>
  <si>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</si>
  <si>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</si>
  <si>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</si>
  <si>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</si>
  <si>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</si>
  <si>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</si>
  <si>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</si>
  <si>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</si>
  <si>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</si>
  <si>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</si>
  <si>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</si>
  <si>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</si>
  <si>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</si>
  <si>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</si>
  <si>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</si>
  <si>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</si>
  <si>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</si>
  <si>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</si>
  <si>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</si>
  <si>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</si>
  <si>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</si>
  <si>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</si>
  <si>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</si>
  <si>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</si>
  <si>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</si>
  <si>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</si>
  <si>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</si>
  <si>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</si>
  <si>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</si>
  <si>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</si>
  <si>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</si>
  <si>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</si>
  <si>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</si>
  <si>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</si>
  <si>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</si>
  <si>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</si>
  <si>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</si>
  <si>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</si>
  <si>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</si>
  <si>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</si>
  <si>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</si>
  <si>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</si>
  <si>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</si>
  <si>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</si>
  <si>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</si>
  <si>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</si>
  <si>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</si>
  <si>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</si>
  <si>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</si>
  <si>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</si>
  <si>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</si>
  <si>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</si>
  <si>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</si>
  <si>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</si>
  <si>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</si>
  <si>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</si>
  <si>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</si>
  <si>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</si>
  <si>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</si>
  <si>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</si>
  <si>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</si>
  <si>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</si>
  <si>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</si>
  <si>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</si>
  <si>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</si>
  <si>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</si>
  <si>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</si>
  <si>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</si>
  <si>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</si>
  <si>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</si>
  <si>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</si>
  <si>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</si>
  <si>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</si>
  <si>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</si>
  <si>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</si>
  <si>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</si>
  <si>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</si>
  <si>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</si>
  <si>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</si>
  <si>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</si>
  <si>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</si>
  <si>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</si>
  <si>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</si>
  <si>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</si>
  <si>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</si>
  <si>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</si>
  <si>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</si>
  <si>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</si>
  <si>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</si>
  <si>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</si>
  <si>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</si>
  <si>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</si>
  <si>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</si>
  <si>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</si>
  <si>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</si>
  <si>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</si>
  <si>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</si>
  <si>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</si>
  <si>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</si>
  <si>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</si>
  <si>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</si>
  <si>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</si>
  <si>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</si>
  <si>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</si>
  <si>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</si>
  <si>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</si>
  <si>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</si>
  <si>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</si>
  <si>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</si>
  <si>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</si>
  <si>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</si>
  <si>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</si>
  <si>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</si>
  <si>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</si>
  <si>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</si>
  <si>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</si>
  <si>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</si>
  <si>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</si>
  <si>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</si>
  <si>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</si>
  <si>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</si>
  <si>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</si>
  <si>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</si>
  <si>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</si>
  <si>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</si>
  <si>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</si>
  <si>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</si>
  <si>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</si>
  <si>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</si>
  <si>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</si>
  <si>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</si>
  <si>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</si>
  <si>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</si>
  <si>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</si>
  <si>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</si>
  <si>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</si>
  <si>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</si>
  <si>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</si>
  <si>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</si>
  <si>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</si>
  <si>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</si>
  <si>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</si>
  <si>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</si>
  <si>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</si>
  <si>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</si>
  <si>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</si>
  <si>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</si>
  <si>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</si>
  <si>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</si>
  <si>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</si>
  <si>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</si>
  <si>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</si>
  <si>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</si>
  <si>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</si>
  <si>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</si>
  <si>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</si>
  <si>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</si>
  <si>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</si>
  <si>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</si>
  <si>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</si>
  <si>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</si>
  <si>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</si>
  <si>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</si>
  <si>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</si>
  <si>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</si>
  <si>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</si>
  <si>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</si>
  <si>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</si>
  <si>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</si>
  <si>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</si>
  <si>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</si>
  <si>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</si>
  <si>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</si>
  <si>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</si>
  <si>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</si>
  <si>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</si>
  <si>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</si>
  <si>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</si>
  <si>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</si>
  <si>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</si>
  <si>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</si>
  <si>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</si>
  <si>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</si>
  <si>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</si>
  <si>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</si>
  <si>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</si>
  <si>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</si>
  <si>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</si>
  <si>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</si>
  <si>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</si>
  <si>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</si>
  <si>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</si>
  <si>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</si>
  <si>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</si>
  <si>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</si>
  <si>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</si>
  <si>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</si>
  <si>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</si>
  <si>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</si>
  <si>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</si>
  <si>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</si>
  <si>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</si>
  <si>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</si>
  <si>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</si>
  <si>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</si>
  <si>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</si>
  <si>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</si>
  <si>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</si>
  <si>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</si>
  <si>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</si>
  <si>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</si>
  <si>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</si>
  <si>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</si>
  <si>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</si>
  <si>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</si>
  <si>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</si>
  <si>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</si>
  <si>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</si>
  <si>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</si>
  <si>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</si>
  <si>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</si>
  <si>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</si>
  <si>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</si>
  <si>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</si>
  <si>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</si>
  <si>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</si>
  <si>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</si>
  <si>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</si>
  <si>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</si>
  <si>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</si>
  <si>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</si>
  <si>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</si>
  <si>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</si>
  <si>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</si>
  <si>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</si>
  <si>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</si>
  <si>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</si>
  <si>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</si>
  <si>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</si>
  <si>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</si>
  <si>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</si>
  <si>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</si>
  <si>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</si>
  <si>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</si>
  <si>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</si>
  <si>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</si>
  <si>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</si>
  <si>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</si>
  <si>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</si>
  <si>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</si>
  <si>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</si>
  <si>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</si>
  <si>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</si>
  <si>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</si>
  <si>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</si>
  <si>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</si>
  <si>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</si>
  <si>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</si>
  <si>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</si>
  <si>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</si>
  <si>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</si>
  <si>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</si>
  <si>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</si>
  <si>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</si>
  <si>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</si>
  <si>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</si>
  <si>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</si>
  <si>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</si>
  <si>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</si>
  <si>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</si>
  <si>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</si>
  <si>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</si>
  <si>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</si>
  <si>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</si>
  <si>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</si>
  <si>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</si>
  <si>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</si>
  <si>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</si>
  <si>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</si>
  <si>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</si>
  <si>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</si>
  <si>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</si>
  <si>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</si>
  <si>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</si>
  <si>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</si>
  <si>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</si>
  <si>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</si>
  <si>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</si>
  <si>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</si>
  <si>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</si>
  <si>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</si>
  <si>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</si>
  <si>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</si>
  <si>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</si>
  <si>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</si>
  <si>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</si>
  <si>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</si>
  <si>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</si>
  <si>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</si>
  <si>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</si>
  <si>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</si>
  <si>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</si>
  <si>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</si>
  <si>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</si>
  <si>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</si>
  <si>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</si>
  <si>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</si>
  <si>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</si>
  <si>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</si>
  <si>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</si>
  <si>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</si>
  <si>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</si>
  <si>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</si>
  <si>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</si>
  <si>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</si>
  <si>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</si>
  <si>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</si>
  <si>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</si>
  <si>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</si>
  <si>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</si>
  <si>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</si>
  <si>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</si>
  <si>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</si>
  <si>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</si>
  <si>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</si>
  <si>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</si>
  <si>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</si>
  <si>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</si>
  <si>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</si>
  <si>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</si>
  <si>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</si>
  <si>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</si>
  <si>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</si>
  <si>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</si>
  <si>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</si>
  <si>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</si>
  <si>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</si>
  <si>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</si>
  <si>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</si>
  <si>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</si>
  <si>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</si>
  <si>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</si>
  <si>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</si>
  <si>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</si>
  <si>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</si>
  <si>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</si>
  <si>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</si>
  <si>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</si>
  <si>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</si>
  <si>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</si>
  <si>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</si>
  <si>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</si>
  <si>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</si>
  <si>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</si>
  <si>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</si>
  <si>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</si>
  <si>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</si>
  <si>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</si>
  <si>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</si>
  <si>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</si>
  <si>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</si>
  <si>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</si>
  <si>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</si>
  <si>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</si>
  <si>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</si>
  <si>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</si>
  <si>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</si>
  <si>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</si>
  <si>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</si>
  <si>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</si>
  <si>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</si>
  <si>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</si>
  <si>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</si>
  <si>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</si>
  <si>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</si>
  <si>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</si>
  <si>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</si>
  <si>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</si>
  <si>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</si>
  <si>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</si>
  <si>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</si>
  <si>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</si>
  <si>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</si>
  <si>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</si>
  <si>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</si>
  <si>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</si>
  <si>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</si>
  <si>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</si>
  <si>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</si>
  <si>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</si>
  <si>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</si>
  <si>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</si>
  <si>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</si>
  <si>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</si>
  <si>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</si>
  <si>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</si>
  <si>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</si>
  <si>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</si>
  <si>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</si>
  <si>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</si>
  <si>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</si>
  <si>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</si>
  <si>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</si>
  <si>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</si>
  <si>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</si>
  <si>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</si>
  <si>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</si>
  <si>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</si>
  <si>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</si>
  <si>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</si>
  <si>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</si>
  <si>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</si>
  <si>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</si>
  <si>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</si>
  <si>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</si>
  <si>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</si>
  <si>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</si>
  <si>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</si>
  <si>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</si>
  <si>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</si>
  <si>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</si>
  <si>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</si>
  <si>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</si>
  <si>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</si>
  <si>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</si>
  <si>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</si>
  <si>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</si>
  <si>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</si>
  <si>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</si>
  <si>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</si>
  <si>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</si>
  <si>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</si>
  <si>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</si>
  <si>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</si>
  <si>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</si>
  <si>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</si>
  <si>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</si>
  <si>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</si>
  <si>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</si>
  <si>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</si>
  <si>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</si>
  <si>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</si>
  <si>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</si>
  <si>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</si>
  <si>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</si>
  <si>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</si>
  <si>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</si>
  <si>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</si>
  <si>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</si>
  <si>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</si>
  <si>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</si>
  <si>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</si>
  <si>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</si>
  <si>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</si>
  <si>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</si>
  <si>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</si>
  <si>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</si>
  <si>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</si>
  <si>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</si>
  <si>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</si>
  <si>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</si>
  <si>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</si>
  <si>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</si>
  <si>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</si>
  <si>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</si>
  <si>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</si>
  <si>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</si>
  <si>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</si>
  <si>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</si>
  <si>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</si>
  <si>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</si>
  <si>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</si>
  <si>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</si>
  <si>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</si>
  <si>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</si>
  <si>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</si>
  <si>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</si>
  <si>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</si>
  <si>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</si>
  <si>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</si>
  <si>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</si>
  <si>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</si>
  <si>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</si>
  <si>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</si>
  <si>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</si>
  <si>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</si>
  <si>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</si>
  <si>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</si>
  <si>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</si>
  <si>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</si>
  <si>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</si>
  <si>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</si>
  <si>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</si>
  <si>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</si>
  <si>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</si>
  <si>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</si>
  <si>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</si>
  <si>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</si>
  <si>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</si>
  <si>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</si>
  <si>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</si>
  <si>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</si>
  <si>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</si>
  <si>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</si>
  <si>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</si>
  <si>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</si>
  <si>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</si>
  <si>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</si>
  <si>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</si>
  <si>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</si>
  <si>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</si>
  <si>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</si>
  <si>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</si>
  <si>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</si>
  <si>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</si>
  <si>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</si>
  <si>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</si>
  <si>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</si>
  <si>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</si>
  <si>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</si>
  <si>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</si>
  <si>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</si>
  <si>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</si>
  <si>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</si>
  <si>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</si>
  <si>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</si>
  <si>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</si>
  <si>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</si>
  <si>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</si>
  <si>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</si>
  <si>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</si>
  <si>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</si>
  <si>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</si>
  <si>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</si>
  <si>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</si>
  <si>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</si>
  <si>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</si>
  <si>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</si>
  <si>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</si>
  <si>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</si>
  <si>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</si>
  <si>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</si>
  <si>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</si>
  <si>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</si>
  <si>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</si>
  <si>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</si>
  <si>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</si>
  <si>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</si>
  <si>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</si>
  <si>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</si>
  <si>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</si>
  <si>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</si>
  <si>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</si>
  <si>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</si>
  <si>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</si>
  <si>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</si>
  <si>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</si>
  <si>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</si>
  <si>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</si>
  <si>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</si>
  <si>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</si>
  <si>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</si>
  <si>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</si>
  <si>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</si>
  <si>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</si>
  <si>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</si>
  <si>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</si>
  <si>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</si>
  <si>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</si>
  <si>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</si>
  <si>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</si>
  <si>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</si>
  <si>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</si>
  <si>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</si>
  <si>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</si>
  <si>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</si>
  <si>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</si>
  <si>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</si>
  <si>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</si>
  <si>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</si>
  <si>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</si>
  <si>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</si>
  <si>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</si>
  <si>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</si>
  <si>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</si>
  <si>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</si>
  <si>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</si>
  <si>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</si>
  <si>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</si>
  <si>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</si>
  <si>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</si>
  <si>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</si>
  <si>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</si>
  <si>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</si>
  <si>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</si>
  <si>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</si>
  <si>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</si>
  <si>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</si>
  <si>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</si>
  <si>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</si>
  <si>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</si>
  <si>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</si>
  <si>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</si>
  <si>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</si>
  <si>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</si>
  <si>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</si>
  <si>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</si>
  <si>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</si>
  <si>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</si>
  <si>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</si>
  <si>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</si>
  <si>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</si>
  <si>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</si>
  <si>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</si>
  <si>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</si>
  <si>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</si>
  <si>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</si>
  <si>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</si>
  <si>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</si>
  <si>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</si>
  <si>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</si>
  <si>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</si>
  <si>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</si>
  <si>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</si>
  <si>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</si>
  <si>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</si>
  <si>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</si>
  <si>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</si>
  <si>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</si>
  <si>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</si>
  <si>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</si>
  <si>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</si>
  <si>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</si>
  <si>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</si>
  <si>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</si>
  <si>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</si>
  <si>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</si>
  <si>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</si>
  <si>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</si>
  <si>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</si>
  <si>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</si>
  <si>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</si>
  <si>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</si>
  <si>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</si>
  <si>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</si>
  <si>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</si>
  <si>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</si>
  <si>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</si>
  <si>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</si>
  <si>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</si>
  <si>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</si>
  <si>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</si>
  <si>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</si>
  <si>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</si>
  <si>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</si>
  <si>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</si>
  <si>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</si>
  <si>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</si>
  <si>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</si>
  <si>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</si>
  <si>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</si>
  <si>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</si>
  <si>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</si>
  <si>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</si>
  <si>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</si>
  <si>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</si>
  <si>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</si>
  <si>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</si>
  <si>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</si>
  <si>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</si>
  <si>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</si>
  <si>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</si>
  <si>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</si>
  <si>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</si>
  <si>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</si>
  <si>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</si>
  <si>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</si>
  <si>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</si>
  <si>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</si>
  <si>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</si>
  <si>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</si>
  <si>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</si>
  <si>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</si>
  <si>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</si>
  <si>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</si>
  <si>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</si>
  <si>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</si>
  <si>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</si>
  <si>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</si>
  <si>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</si>
  <si>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</si>
  <si>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</si>
  <si>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</si>
  <si>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</si>
  <si>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</si>
  <si>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</si>
  <si>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</si>
  <si>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</si>
  <si>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</si>
  <si>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</si>
  <si>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</si>
  <si>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</si>
  <si>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</si>
  <si>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</si>
  <si>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</si>
  <si>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</si>
  <si>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</si>
  <si>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</si>
  <si>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</si>
  <si>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</si>
  <si>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</si>
  <si>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</si>
  <si>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</si>
  <si>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</si>
  <si>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</si>
  <si>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</si>
  <si>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</si>
  <si>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</si>
  <si>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</si>
  <si>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</si>
  <si>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</si>
  <si>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</si>
  <si>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</si>
  <si>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</si>
  <si>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</si>
  <si>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</si>
  <si>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</si>
  <si>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</si>
  <si>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</si>
  <si>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</si>
  <si>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</si>
  <si>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</si>
  <si>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</si>
  <si>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</si>
  <si>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</si>
  <si>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</si>
  <si>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</si>
  <si>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</si>
  <si>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</si>
  <si>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</si>
  <si>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</si>
  <si>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</si>
  <si>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</si>
  <si>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</si>
  <si>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</si>
  <si>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</si>
  <si>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</si>
  <si>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</si>
  <si>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</si>
  <si>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</si>
  <si>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</si>
  <si>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</si>
  <si>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</si>
  <si>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</si>
  <si>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</si>
  <si>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</si>
  <si>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</si>
  <si>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</si>
  <si>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</si>
  <si>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</si>
  <si>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</si>
  <si>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</si>
  <si>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</si>
  <si>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</si>
  <si>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</si>
  <si>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</si>
  <si>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</si>
  <si>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</si>
  <si>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</si>
  <si>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</si>
  <si>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</si>
  <si>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</si>
  <si>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</si>
  <si>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</si>
  <si>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</si>
  <si>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</si>
  <si>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</si>
  <si>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</si>
  <si>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</si>
  <si>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</si>
  <si>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</si>
  <si>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</si>
  <si>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</si>
  <si>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</si>
  <si>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</si>
  <si>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</si>
  <si>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</si>
  <si>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</si>
  <si>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</si>
  <si>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</si>
  <si>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</si>
  <si>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</si>
  <si>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</si>
  <si>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</si>
  <si>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</si>
  <si>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</si>
  <si>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</si>
  <si>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</si>
  <si>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</si>
  <si>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</si>
  <si>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</si>
  <si>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</si>
  <si>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</si>
  <si>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</si>
  <si>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</si>
  <si>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</si>
  <si>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</si>
  <si>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</si>
  <si>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</si>
  <si>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</si>
  <si>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</si>
  <si>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</si>
  <si>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</si>
  <si>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</si>
  <si>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</si>
  <si>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</si>
  <si>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</si>
  <si>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</si>
  <si>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</si>
  <si>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</si>
  <si>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</si>
  <si>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</si>
  <si>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</si>
  <si>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</si>
  <si>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</si>
  <si>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</si>
  <si>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</si>
  <si>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</si>
  <si>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</si>
  <si>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</si>
  <si>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</si>
  <si>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</si>
  <si>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</si>
  <si>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</si>
  <si>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</si>
  <si>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</si>
  <si>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</si>
  <si>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</si>
  <si>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</si>
  <si>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</si>
  <si>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</si>
  <si>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</si>
  <si>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</si>
  <si>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</si>
  <si>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</si>
  <si>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</si>
  <si>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</si>
  <si>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</si>
  <si>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</si>
  <si>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</si>
  <si>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</si>
  <si>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</si>
  <si>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</si>
  <si>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</si>
  <si>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</si>
  <si>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</si>
  <si>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</si>
  <si>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</si>
  <si>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</si>
  <si>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</si>
  <si>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</si>
  <si>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</si>
  <si>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</si>
  <si>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</si>
  <si>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</si>
  <si>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</si>
  <si>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</si>
  <si>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</si>
  <si>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</si>
  <si>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</si>
  <si>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</si>
  <si>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</si>
  <si>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</si>
  <si>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</si>
  <si>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</si>
  <si>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</si>
  <si>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</si>
  <si>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</si>
  <si>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</si>
  <si>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</si>
  <si>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</si>
  <si>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</si>
  <si>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</si>
  <si>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</si>
  <si>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</si>
  <si>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</si>
  <si>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</si>
  <si>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</si>
  <si>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</si>
  <si>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</si>
  <si>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</si>
  <si>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</si>
  <si>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</si>
  <si>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</si>
  <si>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</si>
  <si>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</si>
  <si>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</si>
  <si>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</si>
  <si>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</si>
  <si>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</si>
  <si>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</si>
  <si>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</si>
  <si>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</si>
  <si>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</si>
  <si>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</si>
  <si>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</si>
  <si>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</si>
  <si>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</si>
  <si>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</si>
  <si>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</si>
  <si>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</si>
  <si>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</si>
  <si>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</si>
  <si>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</si>
  <si>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</si>
  <si>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</si>
  <si>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</si>
  <si>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</si>
  <si>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</si>
  <si>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</si>
  <si>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</si>
  <si>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</si>
  <si>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</si>
  <si>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</si>
  <si>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</si>
  <si>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</si>
  <si>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</si>
  <si>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</si>
  <si>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</si>
  <si>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</si>
  <si>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</si>
  <si>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</si>
  <si>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</si>
  <si>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</si>
  <si>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</si>
  <si>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</si>
  <si>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</si>
  <si>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</si>
  <si>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</si>
  <si>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</si>
  <si>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</si>
  <si>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</si>
  <si>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</si>
  <si>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</si>
  <si>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</si>
  <si>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</si>
  <si>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</si>
  <si>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</si>
  <si>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</si>
  <si>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</si>
  <si>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</si>
  <si>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</si>
  <si>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</si>
  <si>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</si>
  <si>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</si>
  <si>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</si>
  <si>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</si>
  <si>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</si>
  <si>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</si>
  <si>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</si>
  <si>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</si>
  <si>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</si>
  <si>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</si>
  <si>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</si>
  <si>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</si>
  <si>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</si>
  <si>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</si>
  <si>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</si>
  <si>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</si>
  <si>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</si>
  <si>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</si>
  <si>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</si>
  <si>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</si>
  <si>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</si>
  <si>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</si>
  <si>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</si>
  <si>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</si>
  <si>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</si>
  <si>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</si>
  <si>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</si>
  <si>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</si>
  <si>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</si>
  <si>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</si>
  <si>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</si>
  <si>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</si>
  <si>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</si>
  <si>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</si>
  <si>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</si>
  <si>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</si>
  <si>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</si>
  <si>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ETA 90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</si>
  <si>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</si>
  <si>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</si>
  <si>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</si>
  <si>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</si>
  <si>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</si>
  <si>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</si>
  <si>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</si>
  <si>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</si>
  <si>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</si>
  <si>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</si>
  <si>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</si>
  <si>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</si>
  <si>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</si>
  <si>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</si>
  <si>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</si>
  <si>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PCM-20251127-00000583</t>
  </si>
  <si>
    <t>EM team moved need 35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</si>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</sst>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325.42467696759559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3.5602893520263024E-2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3.1262615746527445E-2</v>
      </c>
      <c r="H4" s="149">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45988.373102893522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45988.373102893522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45988.373102893522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45988.373102893522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45988.373102893522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45988.373102893522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45988.373102893522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45988.373102893522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45988.373102893522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45988.373102893522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45988.373102893522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45988.373102893522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45988.373102893522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45988.373102893522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45988.373102893522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45988.373102893522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45988.373102893522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45988.373102893522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45988.373102893522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45988.373102893522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45988.373102893522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45988.373102893522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45988.373102893522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45988.373102893522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45988.373102893522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45988.373102893522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45988.373102893522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45988.373102893522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45988.373102893522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45988.373102893522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45988.373102893522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45988.373102893522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45988.373102893522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45988.373102893522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45988.373102893522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45988.373102893522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45988.373102893522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45988.373102893522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45988.373102893522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B09843DA-0AF1-42EE-BB2A-12CF0BCBC874}"/>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163.37326493056025</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3.9856839120402583</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0.18414456018945202</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39113</v>
      </c>
      <c r="B6" s="18" t="str">
        <f>IFERROR(VLOOKUP(D6,DB!A:K,11,0),"")</f>
        <v>R2</v>
      </c>
      <c r="C6" s="18">
        <v>5</v>
      </c>
      <c r="D6" s="18" t="s">
        <v>24720</v>
      </c>
      <c r="E6" s="99" t="s">
        <v>39104</v>
      </c>
      <c r="F6" s="100">
        <v>45988.346597222226</v>
      </c>
      <c r="G6" s="101">
        <f ca="1">IFERROR(NOW()-F6,"-")</f>
        <v>2.6505671296035871E-2</v>
      </c>
      <c r="H6" s="100">
        <v>45988.338935185187</v>
      </c>
      <c r="I6" s="18" t="str">
        <f>IFERROR(VLOOKUP(D6,DB!A:F,6,0),"")</f>
        <v>SCECO</v>
      </c>
      <c r="J6" s="18" t="str">
        <f>IFERROR(VLOOKUP(D6,DB!A:G,7,0),"")</f>
        <v>No BB Shifted+No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45988.373102893522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45988.373102893522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45988.373102893522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45988.373102893522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45988.373102893522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45988.373102893522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45988.373102893522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45988.373102893522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45988.373102893522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45988.373102893522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45988.373102893522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45988.373102893522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45988.373102893522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45988.373102893522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45988.373102893522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45988.373102893522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45988.373102893522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45988.373102893522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45988.373102893522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45988.373102893522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45988.373102893522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45988.373102893522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45988.373102893522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45988.373102893522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45988.373102893522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45988.373102893522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45988.373102893522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45988.373102893522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45988.373102893522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45988.373102893522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45988.373102893522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45988.373102893522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45988.373102893522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45988.373102893522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45988.373102893522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45988.373102893522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45988.373102893522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45988.373102893522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45988.373102893522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45988.373102893522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45988.373102893522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45988.373102893522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45988.373102893522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45988.373102893522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45988.373102893522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45988.373102893522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45988.373102893522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45988.373102893522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45988.373102893522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45988.373102893522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45988.373102893522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45988.373102893522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45988.373102893522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45988.373102893522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45988.373102893522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45988.373102893522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45988.373102893522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45988.373102893522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45988.373102893522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45988.373102893522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45988.373102893522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45988.373102893522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45988.373102893522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45988.373102893522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45988.373102893522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45988.373102893522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45988.373102893522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45988.373102893522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45988.373102893522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45988.373102893522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45988.373102893522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45988.373102893522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45988.373102893522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45988.373102893522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45988.373102893522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45988.373102893522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45988.373102893522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45988.373102893522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45988.373102893522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45988.373102893522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45988.373102893522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45988.373102893522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45988.373102893522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45988.373102893522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45988.373102893522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45988.373102893522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45988.373102893522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45988.373102893522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45988.373102893522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45988.373102893522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45988.373102893522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45988.373102893522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45988.373102893522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45988.373102893522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45988.373102893522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45988.373102893522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45988.373102893522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45988.373102893522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45988.373102893522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45988.373102893522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45988.373102893522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45988.373102893522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45988.373102893522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45988.373102893522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45988.373102893522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45988.373102893522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45988.373102893522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45988.373102893522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45988.373102893522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45988.373102893522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45988.373102893522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45988.373102893522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45988.373102893522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45988.373102893522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45988.373102893522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45988.373102893522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45988.373102893522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45988.373102893522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45988.373102893522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45988.373102893522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45988.373102893522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45988.373102893522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45988.373102893522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45988.373102893522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45988.373102893522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45988.373102893522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45988.373102893522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45988.373102893522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45988.373102893522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45988.373102893522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45988.373102893522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45988.373102893522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45988.373102893522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45988.373102893522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45988.373102893522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45988.373102893522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45988.373102893522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45988.373102893522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45988.373102893522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45988.373102893522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45988.373102893522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45988.373102893522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45988.373102893522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45988.373102893522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45988.373102893522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45988.373102893522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45988.373102893522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45988.373102893522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45988.373102893522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45988.373102893522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45988.373102893522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45988.373102893522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45988.373102893522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45988.373102893522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45988.373102893522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45988.373102893522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45988.373102893522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45988.373102893522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45988.373102893522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45988.373102893522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45988.373102893522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45988.373102893522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45988.373102893522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45988.373102893522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45988.373102893522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45988.373102893522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45988.373102893522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45988.373102893522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45988.373102893522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45988.373102893522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45988.373102893522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45988.373102893522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45988.373102893522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45988.373102893522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45988.373102893522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45988.373102893522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45988.373102893522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45988.373102893522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45988.373102893522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45988.373102893522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45988.373102893522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45988.373102893522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45988.373102893522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45988.373102893522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45988.373102893522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45988.373102893522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45988.373102893522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45988.373102893522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45988.373102893522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45988.373102893522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45988.373102893522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45988.373102893522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45988.373102893522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45988.373102893522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45988.373102893522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45988.373102893522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45988.373102893522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45988.373102893522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45988.373102893522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45988.373102893522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45988.373102893522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45988.373102893522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45988.373102893522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45988.373102893522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45988.373102893522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45988.373102893522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45988.373102893522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45988.373102893522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45988.373102893522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45988.373102893522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45988.373102893522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45988.373102893522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45988.373102893522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45988.373102893522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45988.373102893522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45988.373102893522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45988.373102893522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45988.373102893522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45988.373102893522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45988.373102893522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45988.373102893522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45988.373102893522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45988.373102893522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45988.373102893522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45988.373102893522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45988.373102893522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45988.373102893522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45988.373102893522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45988.373102893522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45988.373102893522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45988.373102893522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45988.373102893522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45988.373102893522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45988.373102893522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45988.373102893522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45988.373102893522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45988.373102893522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45988.373102893522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45988.373102893522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45988.373102893522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45988.373102893522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45988.373102893522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45988.373102893522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45988.373102893522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45988.373102893522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45988.373102893522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45988.373102893522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45988.373102893522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45988.373102893522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45988.373102893522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45988.373102893522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45988.373102893522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45988.373102893522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45988.373102893522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45988.373102893522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45988.373102893522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45988.373102893522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45988.373102893522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45988.373102893522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45988.373102893522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45988.373102893522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45988.373102893522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45988.373102893522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45988.373102893522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45988.373102893522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45988.373102893522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45988.373102893522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45988.373102893522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45988.373102893522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45988.373102893522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45988.373102893522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45988.373102893522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45988.373102893522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45988.373102893522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45988.373102893522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45988.373102893522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45988.373102893522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45988.373102893522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45988.373102893522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45988.373102893522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45988.373102893522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45988.373102893522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45988.373102893522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45988.373102893522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45988.373102893522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45988.373102893522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45988.373102893522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45988.373102893522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45988.373102893522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45988.373102893522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45988.373102893522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45988.373102893522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45988.373102893522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45988.373102893522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45988.373102893522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45988.373102893522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45988.373102893522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45988.373102893522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45988.373102893522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45988.373102893522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45988.373102893522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45988.373102893522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45988.373102893522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45988.373102893522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45988.373102893522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45988.373102893522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45988.373102893522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45988.373102893522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45988.373102893522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45988.373102893522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45988.373102893522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45988.373102893522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45988.373102893522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45988.373102893522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45988.373102893522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45988.373102893522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45988.373102893522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45988.373102893522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45988.373102893522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45988.373102893522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45988.373102893522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45988.373102893522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45988.373102893522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45988.373102893522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45988.373102893522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45988.373102893522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45988.373102893522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45988.373102893522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45988.373102893522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45988.373102893522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45988.373102893522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45988.373102893522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45988.373102893522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45988.373102893522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45988.373102893522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45988.373102893522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45988.373102893522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45988.373102893522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45988.373102893522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45988.373102893522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45988.373102893522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45988.373102893522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45988.373102893522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45988.373102893522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45988.373102893522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45988.373102893522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45988.373102893522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45988.373102893522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45988.373102893522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45988.373102893522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45988.373102893522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45988.373102893522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45988.373102893522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45988.373102893522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45988.373102893522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45988.373102893522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45988.373102893522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45988.373102893522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45988.373102893522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45988.373102893522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45988.373102893522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45988.373102893522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45988.373102893522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45988.373102893522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45988.373102893522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45988.373102893522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45988.373102893522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45988.373102893522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45988.373102893522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45988.373102893522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45988.373102893522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45988.373102893522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45988.373102893522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45988.373102893522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45988.373102893522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45988.373102893522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45988.373102893522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45988.373102893522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45988.373102893522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45988.373102893522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45988.373102893522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45988.373102893522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45988.373102893522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45988.373102893522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45988.373102893522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45988.373102893522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45988.373102893522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45988.373102893522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45988.373102893522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45988.373102893522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45988.373102893522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45988.373102893522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45988.373102893522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45988.373102893522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45988.373102893522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45988.373102893522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45988.373102893522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45988.373102893522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45988.373102893522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45988.373102893522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45988.373102893522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45988.373102893522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45988.373102893522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45988.373102893522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45988.373102893522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45988.373102893522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45988.373102893522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45988.373102893522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45988.373102893522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45988.373102893522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45988.373102893522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45988.373102893522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45988.373102893522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45988.373102893522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45988.373102893522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45988.373102893522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45988.373102893522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45988.373102893522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45988.373102893522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45988.373102893522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45988.373102893522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45988.373102893522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45988.373102893522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45988.373102893522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45988.373102893522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45988.373102893522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45988.373102893522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45988.373102893522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45988.373102893522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45988.373102893522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45988.373102893522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45988.373102893522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45988.373102893522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45988.373102893522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45988.373102893522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45988.373102893522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45988.373102893522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45988.373102893522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45988.373102893522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45988.373102893522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45988.373102893522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45988.373102893522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45988.373102893522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45988.373102893522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45988.373102893522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45988.373102893522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45988.373102893522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45988.373102893522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45988.373102893522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45988.373102893522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45988.373102893522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45988.373102893522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45988.373102893522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45988.373102893522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45988.373102893522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45988.373102893522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45988.373102893522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45988.373102893522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45988.373102893522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45988.373102893522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45988.373102893522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45988.373102893522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45988.373102893522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45988.373102893522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45988.373102893522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45988.373102893522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45988.373102893522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45988.373102893522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45988.373102893522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45988.373102893522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45988.373102893522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45988.373102893522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45988.373102893522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45988.373102893522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45988.373102893522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45988.373102893522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45988.373102893522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45988.373102893522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45988.373102893522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45988.373102893522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45988.373102893522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45988.373102893522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45988.373102893522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45988.373102893522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45988.373102893522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45988.373102893522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45988.373102893522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45988.373102893522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45988.373102893522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45988.373102893522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45988.373102893522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45988.373102893522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45988.373102893522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45988.373102893522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45988.373102893522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45988.373102893522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45988.373102893522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45988.373102893522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45988.373102893522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45988.373102893522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45988.373102893522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45988.373102893522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45988.373102893522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45988.373102893522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45988.373102893522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45988.373102893522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45988.373102893522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45988.373102893522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45988.373102893522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45988.373102893522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45988.373102893522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45988.373102893522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45988.373102893522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45988.373102893522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45988.373102893522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45988.373102893522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45988.373102893522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45988.373102893522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45988.373102893522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45988.373102893522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45988.373102893522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45988.373102893522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45988.373102893522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45988.373102893522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45988.373102893522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45988.373102893522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45988.373102893522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45988.373102893522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45988.373102893522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45988.373102893522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45988.373102893522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45988.373102893522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45988.373102893522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45988.373102893522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45988.373102893522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45988.373102893522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45988.373102893522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45988.373102893522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45988.373102893522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45988.373102893522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45988.373102893522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45988.373102893522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45988.373102893522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45988.373102893522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45988.373102893522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45988.373102893522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45988.373102893522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45988.373102893522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45988.373102893522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45988.373102893522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45988.373102893522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45988.373102893522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45988.373102893522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45988.373102893522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45988.373102893522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45988.373102893522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45988.373102893522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45988.373102893522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45988.373102893522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45988.373102893522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45988.373102893522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45988.373102893522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45988.373102893522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45988.373102893522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45988.373102893522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45988.373102893522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45988.373102893522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45988.373102893522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45988.373102893522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45988.373102893522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45988.373102893522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45988.373102893522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45988.373102893522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45988.373102893522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45988.373102893522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45988.373102893522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45988.373102893522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45988.373102893522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45988.373102893522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45988.373102893522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45988.373102893522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45988.373102893522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45988.373102893522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45988.373102893522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45988.373102893522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45988.373102893522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45988.373102893522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45988.373102893522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45988.373102893522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45988.373102893522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45988.373102893522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45988.373102893522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45988.373102893522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45988.373102893522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45988.373102893522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45988.373102893522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45988.373102893522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45988.373102893522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45988.373102893522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45988.373102893522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45988.373102893522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45988.373102893522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45988.373102893522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45988.373102893522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45988.373102893522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45988.373102893522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45988.373102893522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45988.373102893522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45988.373102893522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45988.373102893522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45988.373102893522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45988.373102893522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45988.373102893522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45988.373102893522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45988.373102893522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45988.373102893522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45988.373102893522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45988.373102893522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45988.373102893522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45988.373102893522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45988.373102893522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45988.373102893522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45988.373102893522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45988.373102893522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45988.373102893522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45988.373102893522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45988.373102893522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45988.373102893522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45988.373102893522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45988.373102893522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45988.373102893522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45988.373102893522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45988.373102893522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45988.373102893522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45988.373102893522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45988.373102893522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45988.373102893522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45988.373102893522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45988.373102893522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45988.373102893522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45988.373102893522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45988.373102893522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45988.373102893522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45988.373102893522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45988.373102893522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45988.373102893522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45988.373102893522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45988.373102893522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45988.373102893522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45988.373102893522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45988.373102893522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45988.373102893522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45988.373102893522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45988.373102893522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45988.373102893522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45988.373102893522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45988.373102893522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45988.373102893522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45988.373102893522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45988.373102893522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45988.373102893522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45988.373102893522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45988.373102893522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45988.373102893522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45988.373102893522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45988.373102893522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45988.373102893522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45988.373102893522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45988.373102893522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45988.373102893522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45988.373102893522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45988.373102893522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45988.373102893522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45988.373102893522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45988.373102893522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45988.373102893522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45988.373102893522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45988.373102893522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45988.373102893522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45988.373102893522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45988.373102893522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45988.373102893522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45988.373102893522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45988.373102893522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45988.373102893522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45988.373102893522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45988.373102893522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45988.373102893522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45988.373102893522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45988.373102893522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45988.373102893522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45988.373102893522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45988.373102893522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45988.373102893522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45988.373102893522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45988.373102893522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45988.373102893522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45988.373102893522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45988.373102893522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45988.373102893522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45988.373102893522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45988.373102893522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45988.373102893522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45988.373102893522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45988.373102893522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45988.373102893522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45988.373102893522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45988.373102893522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45988.373102893522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45988.373102893522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45988.373102893522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45988.373102893522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45988.373102893522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45988.373102893522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45988.373102893522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45988.373102893522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45988.373102893522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45988.373102893522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45988.373102893522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45988.373102893522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45988.373102893522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45988.373102893522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45988.373102893522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45988.373102893522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45988.373102893522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45988.373102893522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45988.373102893522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45988.373102893522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45988.373102893522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45988.373102893522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45988.373102893522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45988.373102893522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45988.373102893522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45988.373102893522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45988.373102893522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45988.373102893522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45988.373102893522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45988.373102893522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45988.373102893522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45988.373102893522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45988.373102893522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45988.373102893522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45988.373102893522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45988.373102893522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45988.373102893522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45988.373102893522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45988.373102893522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45988.373102893522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45988.373102893522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45988.373102893522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45988.373102893522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45988.373102893522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45988.373102893522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45988.373102893522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45988.373102893522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45988.373102893522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45988.373102893522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45988.373102893522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45988.373102893522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45988.373102893522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45988.373102893522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45988.373102893522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45988.373102893522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45988.373102893522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45988.373102893522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45988.373102893522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45988.373102893522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45988.373102893522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45988.373102893522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45988.373102893522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45988.373102893522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45988.373102893522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45988.373102893522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45988.373102893522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45988.373102893522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45988.373102893522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45988.373102893522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45988.373102893522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45988.373102893522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45988.373102893522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45988.373102893522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45988.373102893522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45988.373102893522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45988.373102893522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45988.373102893522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45988.373102893522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45988.373102893522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45988.373102893522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45988.373102893522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45988.373102893522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45988.373102893522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45988.373102893522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45988.373102893522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45988.373102893522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45988.373102893522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45988.373102893522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45988.373102893522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45988.373102893522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45988.373102893522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45988.373102893522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45988.373102893522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45988.373102893522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45988.373102893522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45988.373102893522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45988.373102893522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45988.373102893522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45988.373102893522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45988.373102893522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45988.373102893522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45988.373102893522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45988.373102893522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45988.373102893522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45988.373102893522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45988.373102893522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45988.373102893522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45988.373102893522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45988.373102893522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45988.373102893522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45988.373102893522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45988.373102893522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45988.373102893522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45988.373102893522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45988.373102893522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45988.373102893522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45988.373102893522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45988.373102893522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45988.373102893522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45988.373102893522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45988.373102893522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45988.373102893522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45988.373102893522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45988.373102893522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45988.373102893522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45988.373102893522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45988.373102893522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45988.373102893522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45988.373102893522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45988.373102893522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45988.373102893522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45988.373102893522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45988.373102893522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45988.373102893522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45988.373102893522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45988.373102893522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45988.373102893522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45988.373102893522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45988.373102893522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45988.373102893522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45988.373102893522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45988.373102893522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45988.373102893522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45988.373102893522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45988.373102893522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45988.373102893522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45988.373102893522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45988.373102893522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45988.373102893522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45988.373102893522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45988.373102893522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45988.373102893522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45988.373102893522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45988.373102893522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45988.373102893522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45988.373102893522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45988.373102893522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45988.373102893522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45988.373102893522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45988.373102893522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45988.373102893522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45988.373102893522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45988.373102893522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45988.373102893522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45988.373102893522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45988.373102893522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45988.373102893522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45988.373102893522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45988.373102893522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45988.373102893522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45988.373102893522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45988.373102893522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45988.373102893522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45988.373102893522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45988.373102893522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45988.373102893522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45988.373102893522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45988.373102893522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45988.373102893522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45988.373102893522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45988.373102893522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45988.373102893522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45988.373102893522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45988.373102893522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45988.373102893522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45988.373102893522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45988.373102893522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45988.373102893522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45988.373102893522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45988.373102893522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45988.373102893522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45988.373102893522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45988.373102893522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45988.373102893522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45988.373102893522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45988.373102893522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45988.373102893522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45988.373102893522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45988.373102893522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45988.373102893522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45988.373102893522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45988.373102893522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45988.373102893522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45988.373102893522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45988.373102893522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45988.373102893522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45988.373102893522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45988.373102893522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45988.373102893522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45988.373102893522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45988.373102893522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45988.373102893522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45988.373102893522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45988.373102893522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45988.373102893522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45988.373102893522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45988.373102893522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45988.373102893522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45988.373102893522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45988.373102893522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45988.373102893522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45988.373102893522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45988.373102893522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45988.373102893522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45988.373102893522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45988.373102893522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45988.373102893522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45988.373102893522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45988.373102893522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45988.373102893522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45988.373102893522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45988.373102893522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45988.373102893522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45988.373102893522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45988.373102893522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45988.373102893522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45988.373102893522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45988.373102893522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45988.373102893522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45988.373102893522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45988.373102893522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45988.373102893522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45988.373102893522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45988.373102893522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45988.373102893522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45988.373102893522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45988.373102893522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45988.373102893522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45988.373102893522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45988.373102893522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45988.373102893522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45988.373102893522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45988.373102893522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45988.373102893522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45988.373102893522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45988.373102893522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45988.373102893522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45988.373102893522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45988.373102893522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45988.373102893522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45988.373102893522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45988.373102893522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45988.373102893522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45988.373102893522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45988.373102893522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45988.373102893522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45988.373102893522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45988.373102893522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45988.373102893522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45988.373102893522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45988.373102893522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45988.373102893522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45988.373102893522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45988.373102893522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45988.373102893522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45988.373102893522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45988.373102893522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45988.373102893522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45988.373102893522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45988.373102893522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45988.373102893522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45988.373102893522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45988.373102893522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45988.373102893522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45988.373102893522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45988.373102893522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45988.373102893522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45988.373102893522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45988.373102893522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45988.373102893522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45988.373102893522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45988.373102893522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45988.373102893522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45988.373102893522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45988.373102893522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45988.373102893522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45988.373102893522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45988.373102893522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45988.373102893522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45988.373102893522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45988.373102893522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45988.373102893522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45988.373102893522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45988.373102893522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45988.373102893522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45988.373102893522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45988.373102893522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45988.373102893522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45988.373102893522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45988.373102893522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45988.373102893522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45988.373102893522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45988.373102893522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45988.373102893522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45988.373102893522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45988.373102893522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45988.373102893522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45988.373102893522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45988.373102893522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45988.373102893522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45988.373102893522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45988.373102893522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45988.373102893522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45988.373102893522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45988.373102893522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45988.373102893522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45988.373102893522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45988.373102893522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45988.373102893522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45988.373102893522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45988.373102893522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45988.373102893522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45988.373102893522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45988.373102893522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45988.373102893522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45988.373102893522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45988.373102893522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45988.373102893522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45988.373102893522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284.89238530092553</v>
      </c>
      <c r="H2" s="92">
        <v>45703.474768518521</v>
      </c>
      <c r="I2" s="92" t="str">
        <f>IFERROR(VLOOKUP(D2,DB!A:F,6,0),"")</f>
        <v>SCECO</v>
      </c>
      <c r="J2" s="92" t="str">
        <f>IFERROR(VLOOKUP(D2,DB!A:G,7,0),"")</f>
        <v>Dead</v>
      </c>
      <c r="K2" s="94" t="s">
        <v>39116</v>
      </c>
      <c r="L2" s="88" t="str">
        <f>IFERROR(VLOOKUP(D2,DB!A:I,9,0),"")</f>
        <v>Latis</v>
      </c>
    </row>
    <row r="3" spans="1:16" ht="15" customHeight="1">
      <c r="A3" s="110" t="s">
        <v>39117</v>
      </c>
      <c r="B3" s="110" t="str">
        <f>IFERROR(VLOOKUP(D3,DB!A:K,11,0),"")</f>
        <v>R4</v>
      </c>
      <c r="C3" s="90">
        <v>1</v>
      </c>
      <c r="D3" s="88" t="s">
        <v>37030</v>
      </c>
      <c r="E3" s="91" t="s">
        <v>39021</v>
      </c>
      <c r="F3" s="92">
        <v>45988.369444444441</v>
      </c>
      <c r="G3" s="93">
        <f t="shared" ref="G3:G25" ca="1" si="0">IFERROR(NOW()-F3,"")</f>
        <v>3.6584490808309056E-3</v>
      </c>
      <c r="H3" s="92">
        <v>45988.351921296293</v>
      </c>
      <c r="I3" s="92" t="str">
        <f>IFERROR(VLOOKUP(D3,DB!A:F,6,0),"")</f>
        <v>SCECO</v>
      </c>
      <c r="J3" s="92" t="str">
        <f>IFERROR(VLOOKUP(D3,DB!A:G,7,0),"")</f>
        <v>Dead</v>
      </c>
      <c r="K3" s="94" t="s">
        <v>39118</v>
      </c>
      <c r="L3" s="88" t="str">
        <f>IFERROR(VLOOKUP(D3,DB!A:I,9,0),"")</f>
        <v>Latis</v>
      </c>
    </row>
    <row r="4" spans="1:16" ht="15" customHeight="1">
      <c r="A4" s="110" t="s">
        <v>39119</v>
      </c>
      <c r="B4" s="110" t="str">
        <f>IFERROR(VLOOKUP(D4,DB!A:K,11,0),"")</f>
        <v>R4</v>
      </c>
      <c r="C4" s="90">
        <v>1</v>
      </c>
      <c r="D4" s="88" t="s">
        <v>36935</v>
      </c>
      <c r="E4" s="91" t="s">
        <v>39021</v>
      </c>
      <c r="F4" s="92"/>
      <c r="G4" s="93">
        <f t="shared" ca="1" si="0"/>
        <v>45988.373102893522</v>
      </c>
      <c r="H4" s="92">
        <v>45988.351921296293</v>
      </c>
      <c r="I4" s="92" t="str">
        <f>IFERROR(VLOOKUP(D4,DB!A:F,6,0),"")</f>
        <v>SCECO</v>
      </c>
      <c r="J4" s="92" t="str">
        <f>IFERROR(VLOOKUP(D4,DB!A:G,7,0),"")</f>
        <v>Dead</v>
      </c>
      <c r="K4" s="94" t="s">
        <v>39118</v>
      </c>
      <c r="L4" s="88" t="str">
        <f>IFERROR(VLOOKUP(D4,DB!A:I,9,0),"")</f>
        <v>Latis</v>
      </c>
    </row>
    <row r="5" spans="1:16" ht="15" customHeight="1">
      <c r="A5" s="110"/>
      <c r="B5" s="110" t="str">
        <f>IFERROR(VLOOKUP(D5,DB!A:K,11,0),"")</f>
        <v/>
      </c>
      <c r="C5" s="90"/>
      <c r="D5" s="88"/>
      <c r="E5" s="91"/>
      <c r="F5" s="92"/>
      <c r="G5" s="93">
        <f t="shared" ca="1" si="0"/>
        <v>45988.373102893522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45988.373102893522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45988.373102893522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45988.373102893522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45988.373102893522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45988.373102893522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45988.373102893522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45988.373102893522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45988.373102893522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45988.373102893522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45988.373102893522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45988.373102893522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45988.373102893522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45988.373102893522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45988.373102893522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45988.373102893522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45988.373102893522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45988.373102893522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45988.373102893522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45988.373102893522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45988.373102893522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45988.373102893522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45988.373102893522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45988.373102893522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45988.373102893522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45988.373102893522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45988.373102893522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45988.373102893522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45988.373102893522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45988.373102893522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45988.373102893522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45988.373102893522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45988.373102893522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45988.373102893522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45988.373102893522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45988.373102893522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45988.373102893522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45988.373102893522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45988.373102893522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45988.373102893522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45988.373102893522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45988.373102893522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45988.373102893522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45988.373102893522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45988.373102893522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45988.373102893522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45988.373102893522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45988.373102893522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45988.373102893522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45988.373102893522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45988.373102893522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45988.373102893522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45988.373102893522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45988.373102893522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45988.373102893522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45988.373102893522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45988.373102893522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45988.373102893522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45988.373102893522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45988.373102893522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45988.373102893522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45988.373102893522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45988.373102893522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45988.373102893522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45988.373102893522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45988.373102893522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45988.373102893522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45988.373102893522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45988.373102893522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45988.373102893522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45988.373102893522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45988.373102893522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45988.373102893522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45988.373102893522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45988.373102893522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45988.373102893522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45988.373102893522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45988.373102893522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45988.373102893522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45988.373102893522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45988.373102893522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45988.373102893522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45988.373102893522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45988.373102893522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45988.373102893522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45988.373102893522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45988.373102893522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45988.373102893522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45988.373102893522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45988.373102893522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45988.373102893522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45988.373102893522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45988.373102893522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45988.373102893522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45988.373102893522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45988.373102893522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45988.373102893522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45988.373102893522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45988.373102893522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45988.373102893522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45988.373102893522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45988.373102893522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45988.373102893522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45988.373102893522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45988.373102893522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45988.373102893522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45988.373102893522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45988.373102893522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45988.373102893522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45988.373102893522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45988.373102893522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45988.373102893522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45988.373102893522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45988.373102893522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45988.373102893522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45988.373102893522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45988.373102893522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45988.373102893522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45988.373102893522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45988.373102893522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45988.373102893522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45988.373102893522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45988.373102893522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45988.373102893522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45988.373102893522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45988.373102893522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45988.373102893522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45988.373102893522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45988.373102893522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45988.373102893522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45988.373102893522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45988.373102893522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45988.373102893522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45988.373102893522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45988.373102893522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45988.373102893522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45988.373102893522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45988.373102893522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45988.373102893522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45988.373102893522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45988.373102893522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45988.373102893522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45988.373102893522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45988.373102893522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45988.373102893522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45988.373102893522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45988.373102893522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45988.373102893522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45988.373102893522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45988.373102893522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45988.373102893522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45988.373102893522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45988.373102893522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45988.373102893522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45988.373102893522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45988.373102893522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45988.373102893522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45988.373102893522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45988.373102893522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45988.373102893522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45988.373102893522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45988.373102893522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45988.373102893522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45988.373102893522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45988.373102893522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45988.373102893522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45988.373102893522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45988.373102893522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45988.373102893522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45988.373102893522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45988.373102893522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45988.373102893522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45988.373102893522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45988.373102893522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45988.373102893522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45988.373102893522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45988.373102893522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45988.373102893522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45988.373102893522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45988.373102893522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45988.373102893522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45988.373102893522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45988.373102893522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45988.373102893522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45988.373102893522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45988.373102893522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45988.373102893522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45988.373102893522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45988.373102893522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45988.373102893522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45988.373102893522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45988.373102893522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45988.373102893522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45988.373102893522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45988.373102893522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45988.373102893522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45988.373102893522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45988.373102893522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45988.373102893522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45988.373102893522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45988.373102893522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45988.373102893522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45988.373102893522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45988.373102893522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45988.373102893522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45988.373102893522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45988.373102893522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45988.373102893522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45988.373102893522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45988.373102893522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45988.373102893522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45988.373102893522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45988.373102893522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45988.373102893522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45988.373102893522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45988.373102893522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45988.373102893522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45988.373102893522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45988.373102893522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45988.373102893522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45988.373102893522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45988.373102893522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45988.373102893522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45988.373102893522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45988.373102893522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45988.373102893522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45988.373102893522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45988.373102893522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45988.373102893522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45988.373102893522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45988.373102893522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45988.373102893522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45988.373102893522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45988.373102893522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45988.373102893522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45988.373102893522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45988.373102893522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45988.373102893522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45988.373102893522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45988.373102893522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45988.373102893522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45988.373102893522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45988.373102893522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45988.373102893522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45988.373102893522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45988.373102893522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45988.373102893522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45988.373102893522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45988.373102893522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45988.373102893522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45988.373102893522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45988.373102893522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45988.373102893522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45988.373102893522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45988.373102893522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45988.373102893522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45988.373102893522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45988.373102893522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45988.373102893522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45988.373102893522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45988.373102893522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45988.373102893522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45988.373102893522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45988.373102893522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45988.373102893522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45988.373102893522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45988.373102893522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45988.373102893522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45988.373102893522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45988.373102893522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45988.373102893522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45988.373102893522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45988.373102893522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45988.373102893522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45988.373102893522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45988.373102893522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45988.373102893522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45988.373102893522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45988.373102893522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45988.373102893522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45988.373102893522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45988.373102893522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45988.373102893522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45988.373102893522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45988.373102893522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45988.373102893522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45988.373102893522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45988.373102893522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45988.373102893522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45988.373102893522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45988.373102893522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45988.373102893522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45988.373102893522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45988.373102893522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45988.373102893522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45988.373102893522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45988.373102893522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45988.373102893522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45988.373102893522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45988.373102893522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45988.373102893522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45988.373102893522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45988.373102893522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45988.373102893522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45988.373102893522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45988.373102893522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45988.373102893522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45988.373102893522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45988.373102893522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45988.373102893522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45988.373102893522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45988.373102893522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45988.373102893522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45988.373102893522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45988.373102893522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45988.373102893522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45988.373102893522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45988.373102893522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45988.373102893522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45988.373102893522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45988.373102893522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45988.373102893522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45988.373102893522</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39120</v>
      </c>
      <c r="B2" s="37" t="str">
        <f>IFERROR(VLOOKUP(D2,DB!A:K,11,0),"")</f>
        <v>R5</v>
      </c>
      <c r="C2" s="37">
        <v>3</v>
      </c>
      <c r="D2" s="103" t="s">
        <v>36011</v>
      </c>
      <c r="E2" s="37" t="s">
        <v>39021</v>
      </c>
      <c r="F2" s="38">
        <v>45891.832060185188</v>
      </c>
      <c r="G2" s="105">
        <f ca="1">IFERROR(NOW()-F2,"")</f>
        <v>96.541042708333407</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39104</v>
      </c>
      <c r="F3" s="38">
        <v>45926.188877314817</v>
      </c>
      <c r="G3" s="105">
        <f t="shared" ref="G3" ca="1" si="0">IFERROR(NOW()-F3,"")</f>
        <v>62.184225578705082</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39104</v>
      </c>
      <c r="F4" s="107">
        <v>45948.661111111112</v>
      </c>
      <c r="G4" s="108">
        <f t="shared" ref="G4" ca="1" si="1">IFERROR(NOW()-F4,"")</f>
        <v>39.711991782409314</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19">
        <v>45981.373298611114</v>
      </c>
      <c r="G5" s="108">
        <f ca="1">IFERROR(NOW()-F5,"")</f>
        <v>6.9998042824081494</v>
      </c>
      <c r="H5" s="119">
        <v>45981.360798611109</v>
      </c>
      <c r="I5" s="106" t="str">
        <f>IFERROR(VLOOKUP(D5,DB!A:F,6,0),"")</f>
        <v>SCECO</v>
      </c>
      <c r="J5" s="106" t="str">
        <f>IFERROR(VLOOKUP(D5,DB!A:G,7,0),"")</f>
        <v>Dead</v>
      </c>
      <c r="K5" s="106" t="s">
        <v>39127</v>
      </c>
      <c r="L5" s="106" t="str">
        <f>IFERROR(VLOOKUP(D5,DB!A:I,9,0),"")</f>
        <v>Latis</v>
      </c>
    </row>
    <row r="6" spans="1:13" s="39" customFormat="1">
      <c r="A6" s="37" t="s">
        <v>39128</v>
      </c>
      <c r="B6" s="37" t="str">
        <f>IFERROR(VLOOKUP(D6,DB!A:K,11,0),"")</f>
        <v>R5</v>
      </c>
      <c r="C6" s="37">
        <v>3</v>
      </c>
      <c r="D6" s="106" t="s">
        <v>36642</v>
      </c>
      <c r="E6" s="37" t="s">
        <v>39021</v>
      </c>
      <c r="F6" s="148">
        <v>45988.313993055555</v>
      </c>
      <c r="G6" s="108">
        <f ca="1">IFERROR(NOW()-F6,"")</f>
        <v>5.9109837966389023E-2</v>
      </c>
      <c r="H6" s="38">
        <v>45988.301134259258</v>
      </c>
      <c r="I6" s="37" t="str">
        <f>IFERROR(VLOOKUP(D6,DB!A:F,6,0),"")</f>
        <v>Generator-SG</v>
      </c>
      <c r="J6" s="37" t="str">
        <f>IFERROR(VLOOKUP(D6,DB!A:G,7,0),"")</f>
        <v>In progress</v>
      </c>
      <c r="K6" s="37" t="s">
        <v>39129</v>
      </c>
      <c r="L6" s="37" t="str">
        <f>IFERROR(VLOOKUP(D6,DB!A:I,9,0),"")</f>
        <v>Latis</v>
      </c>
    </row>
    <row r="7" spans="1:13" s="39" customFormat="1">
      <c r="A7" s="37" t="s">
        <v>39130</v>
      </c>
      <c r="B7" s="37" t="str">
        <f>IFERROR(VLOOKUP(D7,DB!A:K,11,0),"")</f>
        <v>R5</v>
      </c>
      <c r="C7" s="37">
        <v>1</v>
      </c>
      <c r="D7" s="37" t="s">
        <v>35154</v>
      </c>
      <c r="E7" s="37" t="s">
        <v>39021</v>
      </c>
      <c r="F7" s="148">
        <v>45988.370937500003</v>
      </c>
      <c r="G7" s="108">
        <f ca="1">IFERROR(NOW()-F7,"")</f>
        <v>2.1653935182257555E-3</v>
      </c>
      <c r="H7" s="38">
        <v>45988.360231481478</v>
      </c>
      <c r="I7" s="37" t="str">
        <f>IFERROR(VLOOKUP(D7,DB!A:F,6,0),"")</f>
        <v>Generator-SG</v>
      </c>
      <c r="J7" s="37" t="str">
        <f>IFERROR(VLOOKUP(D7,DB!A:G,7,0),"")</f>
        <v>Dead</v>
      </c>
      <c r="K7" s="37" t="s">
        <v>39131</v>
      </c>
      <c r="L7" s="37" t="str">
        <f>IFERROR(VLOOKUP(D7,DB!A:I,9,0),"")</f>
        <v>Latis</v>
      </c>
    </row>
    <row r="8" spans="1:13" s="39" customFormat="1">
      <c r="A8" s="37"/>
      <c r="B8" s="37" t="str">
        <f>IFERROR(VLOOKUP(D8,DB!A:K,11,0),"")</f>
        <v/>
      </c>
      <c r="C8" s="37"/>
      <c r="D8" s="37"/>
      <c r="E8" s="37"/>
      <c r="F8" s="38"/>
      <c r="G8" s="108">
        <f t="shared" ref="G6:G38" ca="1" si="2">IFERROR(NOW()-F8,"")</f>
        <v>45988.373102893522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45988.373102893522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45988.373102893522</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45988.373102893522</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45988.373102893522</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45988.373102893522</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45988.373102893522</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45988.373102893522</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45988.373102893522</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45988.373102893522</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45988.373102893522</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45988.373102893522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45988.373102893522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45988.373102893522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45988.373102893522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45988.373102893522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45988.373102893522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45988.373102893522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45988.373102893522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45988.373102893522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45988.373102893522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45988.373102893522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45988.373102893522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45988.373102893522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45988.373102893522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45988.373102893522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45988.373102893522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45988.373102893522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45988.373102893522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45988.373102893522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45988.373102893522</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45988.373102893522</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45988.373102893522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45988.373102893522</v>
      </c>
      <c r="H4" s="126"/>
      <c r="I4" s="124" t="str">
        <f>IFERROR(VLOOKUP(D4,DB!A:F,6,0),"")</f>
        <v/>
      </c>
      <c r="J4" s="124" t="str">
        <f>IFERROR(VLOOKUP(D4,DB!A:G,7,0),"")</f>
        <v/>
      </c>
      <c r="K4" s="127" t="s">
        <v>39132</v>
      </c>
      <c r="L4" s="128" t="str">
        <f>IFERROR(VLOOKUP(D4,DB!A:I,9,0),"")</f>
        <v/>
      </c>
    </row>
    <row r="5" spans="1:16382" ht="31.5" customHeight="1">
      <c r="A5" s="123"/>
      <c r="B5" s="124" t="str">
        <f>IFERROR(VLOOKUP(D5,DB!A:K,11,0),"")</f>
        <v/>
      </c>
      <c r="C5" s="125"/>
      <c r="D5" s="124"/>
      <c r="E5" s="106"/>
      <c r="F5" s="126"/>
      <c r="G5" s="72">
        <f ca="1">IFERROR(NOW()-F5,"-")</f>
        <v>45988.373102893522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45988.373102893522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45988.373102893522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45988.373102893522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45988.373102893522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45988.373102893522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45988.373102893522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45988.373102893522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45988.373102893522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45988.373102893522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45988.373102893522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45988.373102893522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45988.373102893522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45988.373102893522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45988.373102893522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45988.373102893522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45988.373102893522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45988.373102893522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45988.373102893522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45988.373102893522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45988.373102893522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45988.373102893522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45988.373102893522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45988.373102893522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45988.373102893522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45988.373102893522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45988.373102893522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45988.373102893522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45988.373102893522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45988.373102893522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45988.373102893522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45988.373102893522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45988.373102893522</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2025-11-27T05:58:26Z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