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577" documentId="13_ncr:1_{F6CB121F-512D-4AA6-A0C1-0FB36C537598}" xr6:coauthVersionLast="47" xr6:coauthVersionMax="47" xr10:uidLastSave="{D6B6CA81-2407-435D-B7BA-33CF554A6911}"/>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 i="5" l="1"/>
  <c r="G6" i="5"/>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B7" i="5"/>
  <c r="G7" i="5"/>
  <c r="I7" i="5"/>
  <c r="J7" i="5"/>
  <c r="L7" i="5"/>
  <c r="B8" i="5"/>
  <c r="G8" i="5"/>
  <c r="I8" i="5"/>
  <c r="J8" i="5"/>
  <c r="L8" i="5"/>
  <c r="B9"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<sst xmlns="http://schemas.openxmlformats.org/spreadsheetml/2006/main" count="179016" uniqueCount="39101">
  <si>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</si>
  <si>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</si>
  <si>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</si>
  <si>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</si>
  <si>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</si>
  <si>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</si>
  <si>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</si>
  <si>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</si>
  <si>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</si>
  <si>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</si>
  <si>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</si>
  <si>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</si>
  <si>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</si>
  <si>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</si>
  <si>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</si>
  <si>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</si>
  <si>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</si>
  <si>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</si>
  <si>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</si>
  <si>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</si>
  <si>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</si>
  <si>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</si>
  <si>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</si>
  <si>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</si>
  <si>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</si>
  <si>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</si>
  <si>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</si>
  <si>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</si>
  <si>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</si>
  <si>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</si>
  <si>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</si>
  <si>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</si>
  <si>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</si>
  <si>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</si>
  <si>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</si>
  <si>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</si>
  <si>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</si>
  <si>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</si>
  <si>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</si>
  <si>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</si>
  <si>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</si>
  <si>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</si>
  <si>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</si>
  <si>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</si>
  <si>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</si>
  <si>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</si>
  <si>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</si>
  <si>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</si>
  <si>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</si>
  <si>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</si>
  <si>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</si>
  <si>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</si>
  <si>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</si>
  <si>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</si>
  <si>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</si>
  <si>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</si>
  <si>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</si>
  <si>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</si>
  <si>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</si>
  <si>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</si>
  <si>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</si>
  <si>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</si>
  <si>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</si>
  <si>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</si>
  <si>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</si>
  <si>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</si>
  <si>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</si>
  <si>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</si>
  <si>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</si>
  <si>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</si>
  <si>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</si>
  <si>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</si>
  <si>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</si>
  <si>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</si>
  <si>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</si>
  <si>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</si>
  <si>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</si>
  <si>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</si>
  <si>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</si>
  <si>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</si>
  <si>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</si>
  <si>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</si>
  <si>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</si>
  <si>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</si>
  <si>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</si>
  <si>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</si>
  <si>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</si>
  <si>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</si>
  <si>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</si>
  <si>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</si>
  <si>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</si>
  <si>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</si>
  <si>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</si>
  <si>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</si>
  <si>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</si>
  <si>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</si>
  <si>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</si>
  <si>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</si>
  <si>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</si>
  <si>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</si>
  <si>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</si>
  <si>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</si>
  <si>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</si>
  <si>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</si>
  <si>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</si>
  <si>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</si>
  <si>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</si>
  <si>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</si>
  <si>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</si>
  <si>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</si>
  <si>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</si>
  <si>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</si>
  <si>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</si>
  <si>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</si>
  <si>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</si>
  <si>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</si>
  <si>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</si>
  <si>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</si>
  <si>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</si>
  <si>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</si>
  <si>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</si>
  <si>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</si>
  <si>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</si>
  <si>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</si>
  <si>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</si>
  <si>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</si>
  <si>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</si>
  <si>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</si>
  <si>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</si>
  <si>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</si>
  <si>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</si>
  <si>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</si>
  <si>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</si>
  <si>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</si>
  <si>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</si>
  <si>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</si>
  <si>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</si>
  <si>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</si>
  <si>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</si>
  <si>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</si>
  <si>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</si>
  <si>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</si>
  <si>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</si>
  <si>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</si>
  <si>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</si>
  <si>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</si>
  <si>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</si>
  <si>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</si>
  <si>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</si>
  <si>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</si>
  <si>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</si>
  <si>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</si>
  <si>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</si>
  <si>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</si>
  <si>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</si>
  <si>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</si>
  <si>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</si>
  <si>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</si>
  <si>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</si>
  <si>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</si>
  <si>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</si>
  <si>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</si>
  <si>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</si>
  <si>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</si>
  <si>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</si>
  <si>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</si>
  <si>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</si>
  <si>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</si>
  <si>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</si>
  <si>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</si>
  <si>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</si>
  <si>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</si>
  <si>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</si>
  <si>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</si>
  <si>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</si>
  <si>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</si>
  <si>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</si>
  <si>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</si>
  <si>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</si>
  <si>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</si>
  <si>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</si>
  <si>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</si>
  <si>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</si>
  <si>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</si>
  <si>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</si>
  <si>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</si>
  <si>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</si>
  <si>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</si>
  <si>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</si>
  <si>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</si>
  <si>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</si>
  <si>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</si>
  <si>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</si>
  <si>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</si>
  <si>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</si>
  <si>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</si>
  <si>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</si>
  <si>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</si>
  <si>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</si>
  <si>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</si>
  <si>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</si>
  <si>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</si>
  <si>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</si>
  <si>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</si>
  <si>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</si>
  <si>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</si>
  <si>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</si>
  <si>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</si>
  <si>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</si>
  <si>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</si>
  <si>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</si>
  <si>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</si>
  <si>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</si>
  <si>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</si>
  <si>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</si>
  <si>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</si>
  <si>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</si>
  <si>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</si>
  <si>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</si>
  <si>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</si>
  <si>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</si>
  <si>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</si>
  <si>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</si>
  <si>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</si>
  <si>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</si>
  <si>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</si>
  <si>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</si>
  <si>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</si>
  <si>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</si>
  <si>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</si>
  <si>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</si>
  <si>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</si>
  <si>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</si>
  <si>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</si>
  <si>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</si>
  <si>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</si>
  <si>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</si>
  <si>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</si>
  <si>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</si>
  <si>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</si>
  <si>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</si>
  <si>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</si>
  <si>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</si>
  <si>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</si>
  <si>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</si>
  <si>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</si>
  <si>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</si>
  <si>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</si>
  <si>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</si>
  <si>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</si>
  <si>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</si>
  <si>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</si>
  <si>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</si>
  <si>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</si>
  <si>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</si>
  <si>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</si>
  <si>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</si>
  <si>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</si>
  <si>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</si>
  <si>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</si>
  <si>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</si>
  <si>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</si>
  <si>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</si>
  <si>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</si>
  <si>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</si>
  <si>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</si>
  <si>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</si>
  <si>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</si>
  <si>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</si>
  <si>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</si>
  <si>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</si>
  <si>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</si>
  <si>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</si>
  <si>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</si>
  <si>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</si>
  <si>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</si>
  <si>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</si>
  <si>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</si>
  <si>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</si>
  <si>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</si>
  <si>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</si>
  <si>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</si>
  <si>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</si>
  <si>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</si>
  <si>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</si>
  <si>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</si>
  <si>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</si>
  <si>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</si>
  <si>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</si>
  <si>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</si>
  <si>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</si>
  <si>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</si>
  <si>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</si>
  <si>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</si>
  <si>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</si>
  <si>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</si>
  <si>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</si>
  <si>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</si>
  <si>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</si>
  <si>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</si>
  <si>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</si>
  <si>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</si>
  <si>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</si>
  <si>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</si>
  <si>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</si>
  <si>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</si>
  <si>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</si>
  <si>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</si>
  <si>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</si>
  <si>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</si>
  <si>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</si>
  <si>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</si>
  <si>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</si>
  <si>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</si>
  <si>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</si>
  <si>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</si>
  <si>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</si>
  <si>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</si>
  <si>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</si>
  <si>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</si>
  <si>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</si>
  <si>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</si>
  <si>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</si>
  <si>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</si>
  <si>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</si>
  <si>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</si>
  <si>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</si>
  <si>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</si>
  <si>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</si>
  <si>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</si>
  <si>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</si>
  <si>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</si>
  <si>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</si>
  <si>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</si>
  <si>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</si>
  <si>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</si>
  <si>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</si>
  <si>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</si>
  <si>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</si>
  <si>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</si>
  <si>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</si>
  <si>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</si>
  <si>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</si>
  <si>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</si>
  <si>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</si>
  <si>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</si>
  <si>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</si>
  <si>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</si>
  <si>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</si>
  <si>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</si>
  <si>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</si>
  <si>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</si>
  <si>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</si>
  <si>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</si>
  <si>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</si>
  <si>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</si>
  <si>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</si>
  <si>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</si>
  <si>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</si>
  <si>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</si>
  <si>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</si>
  <si>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</si>
  <si>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</si>
  <si>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</si>
  <si>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</si>
  <si>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</si>
  <si>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</si>
  <si>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</si>
  <si>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</si>
  <si>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</si>
  <si>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</si>
  <si>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</si>
  <si>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</si>
  <si>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</si>
  <si>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</si>
  <si>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</si>
  <si>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</si>
  <si>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</si>
  <si>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</si>
  <si>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</si>
  <si>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</si>
  <si>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</si>
  <si>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</si>
  <si>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</si>
  <si>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</si>
  <si>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</si>
  <si>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</si>
  <si>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</si>
  <si>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</si>
  <si>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</si>
  <si>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</si>
  <si>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</si>
  <si>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</si>
  <si>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</si>
  <si>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</si>
  <si>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</si>
  <si>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</si>
  <si>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</si>
  <si>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</si>
  <si>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</si>
  <si>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</si>
  <si>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</si>
  <si>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</si>
  <si>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</si>
  <si>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</si>
  <si>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</si>
  <si>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</si>
  <si>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</si>
  <si>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</si>
  <si>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</si>
  <si>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</si>
  <si>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</si>
  <si>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</si>
  <si>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</si>
  <si>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</si>
  <si>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</si>
  <si>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</si>
  <si>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</si>
  <si>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</si>
  <si>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</si>
  <si>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</si>
  <si>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</si>
  <si>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</si>
  <si>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</si>
  <si>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</si>
  <si>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</si>
  <si>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</si>
  <si>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</si>
  <si>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</si>
  <si>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</si>
  <si>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</si>
  <si>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</si>
  <si>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</si>
  <si>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</si>
  <si>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</si>
  <si>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</si>
  <si>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</si>
  <si>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</si>
  <si>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</si>
  <si>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</si>
  <si>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</si>
  <si>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</si>
  <si>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</si>
  <si>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</si>
  <si>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</si>
  <si>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</si>
  <si>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</si>
  <si>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</si>
  <si>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</si>
  <si>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</si>
  <si>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</si>
  <si>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</si>
  <si>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</si>
  <si>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</si>
  <si>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</si>
  <si>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</si>
  <si>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</si>
  <si>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</si>
  <si>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</si>
  <si>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</si>
  <si>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</si>
  <si>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</si>
  <si>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</si>
  <si>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</si>
  <si>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</si>
  <si>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</si>
  <si>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</si>
  <si>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</si>
  <si>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</si>
  <si>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</si>
  <si>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</si>
  <si>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</si>
  <si>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</si>
  <si>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</si>
  <si>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</si>
  <si>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</si>
  <si>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</si>
  <si>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</si>
  <si>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</si>
  <si>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</si>
  <si>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</si>
  <si>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</si>
  <si>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</si>
  <si>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</si>
  <si>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</si>
  <si>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</si>
  <si>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</si>
  <si>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</si>
  <si>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</si>
  <si>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</si>
  <si>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</si>
  <si>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</si>
  <si>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</si>
  <si>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</si>
  <si>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</si>
  <si>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</si>
  <si>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</si>
  <si>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</si>
  <si>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</si>
  <si>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</si>
  <si>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</si>
  <si>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</si>
  <si>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</si>
  <si>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</si>
  <si>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</si>
  <si>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</si>
  <si>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</si>
  <si>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</si>
  <si>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</si>
  <si>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</si>
  <si>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</si>
  <si>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</si>
  <si>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</si>
  <si>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</si>
  <si>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</si>
  <si>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</si>
  <si>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</si>
  <si>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</si>
  <si>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</si>
  <si>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</si>
  <si>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</si>
  <si>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</si>
  <si>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</si>
  <si>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</si>
  <si>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</si>
  <si>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</si>
  <si>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</si>
  <si>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</si>
  <si>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</si>
  <si>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</si>
  <si>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</si>
  <si>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</si>
  <si>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</si>
  <si>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</si>
  <si>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</si>
  <si>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</si>
  <si>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</si>
  <si>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</si>
  <si>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</si>
  <si>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</si>
  <si>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</si>
  <si>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</si>
  <si>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</si>
  <si>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</si>
  <si>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</si>
  <si>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</si>
  <si>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</si>
  <si>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</si>
  <si>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</si>
  <si>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</si>
  <si>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</si>
  <si>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</si>
  <si>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</si>
  <si>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</si>
  <si>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</si>
  <si>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</si>
  <si>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</si>
  <si>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</si>
  <si>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</si>
  <si>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</si>
  <si>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</si>
  <si>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</si>
  <si>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</si>
  <si>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</si>
  <si>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</si>
  <si>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</si>
  <si>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</si>
  <si>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</si>
  <si>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</si>
  <si>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</si>
  <si>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</si>
  <si>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</si>
  <si>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</si>
  <si>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</si>
  <si>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</si>
  <si>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</si>
  <si>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</si>
  <si>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</si>
  <si>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</si>
  <si>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</si>
  <si>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</si>
  <si>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</si>
  <si>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</si>
  <si>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</si>
  <si>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</si>
  <si>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</si>
  <si>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</si>
  <si>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</si>
  <si>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</si>
  <si>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</si>
  <si>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</si>
  <si>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</si>
  <si>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</si>
  <si>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</si>
  <si>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</si>
  <si>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</si>
  <si>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</si>
  <si>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</si>
  <si>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</si>
  <si>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</si>
  <si>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</si>
  <si>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</si>
  <si>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</si>
  <si>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</si>
  <si>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</si>
  <si>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</si>
  <si>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</si>
  <si>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</si>
  <si>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</si>
  <si>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</si>
  <si>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</si>
  <si>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</si>
  <si>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</si>
  <si>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</si>
  <si>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</si>
  <si>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</si>
  <si>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</si>
  <si>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</si>
  <si>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</si>
  <si>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</si>
  <si>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</si>
  <si>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</si>
  <si>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</si>
  <si>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</si>
  <si>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</si>
  <si>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</si>
  <si>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</si>
  <si>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</si>
  <si>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</si>
  <si>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</si>
  <si>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</si>
  <si>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</si>
  <si>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</si>
  <si>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</si>
  <si>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</si>
  <si>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</si>
  <si>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</si>
  <si>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</si>
  <si>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</si>
  <si>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</si>
  <si>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</si>
  <si>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</si>
  <si>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</si>
  <si>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</si>
  <si>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</si>
  <si>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</si>
  <si>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</si>
  <si>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</si>
  <si>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</si>
  <si>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</si>
  <si>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</si>
  <si>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</si>
  <si>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</si>
  <si>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</si>
  <si>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</si>
  <si>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</si>
  <si>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</si>
  <si>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</si>
  <si>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</si>
  <si>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</si>
  <si>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</si>
  <si>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</si>
  <si>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</si>
  <si>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</si>
  <si>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</si>
  <si>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</si>
  <si>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</si>
  <si>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</si>
  <si>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</si>
  <si>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</si>
  <si>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</si>
  <si>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</si>
  <si>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</si>
  <si>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</si>
  <si>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</si>
  <si>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</si>
  <si>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</si>
  <si>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</si>
  <si>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</si>
  <si>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</si>
  <si>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</si>
  <si>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</si>
  <si>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</si>
  <si>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</si>
  <si>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</si>
  <si>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</si>
  <si>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</si>
  <si>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</si>
  <si>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</si>
  <si>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</si>
  <si>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</si>
  <si>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</si>
  <si>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</si>
  <si>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</si>
  <si>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</si>
  <si>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</si>
  <si>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</si>
  <si>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</si>
  <si>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</si>
  <si>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</si>
  <si>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</si>
  <si>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</si>
  <si>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</si>
  <si>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</si>
  <si>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</si>
  <si>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</si>
  <si>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</si>
  <si>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</si>
  <si>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</si>
  <si>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</si>
  <si>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</si>
  <si>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</si>
  <si>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</si>
  <si>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</si>
  <si>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</si>
  <si>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</si>
  <si>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</si>
  <si>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</si>
  <si>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</si>
  <si>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</si>
  <si>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</si>
  <si>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</si>
  <si>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</si>
  <si>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</si>
  <si>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</si>
  <si>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</si>
  <si>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</si>
  <si>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</si>
  <si>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</si>
  <si>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</si>
  <si>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</si>
  <si>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</si>
  <si>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</si>
  <si>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</si>
  <si>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</si>
  <si>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</si>
  <si>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</si>
  <si>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</si>
  <si>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</si>
  <si>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</si>
  <si>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</si>
  <si>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</si>
  <si>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</si>
  <si>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</si>
  <si>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</si>
  <si>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</si>
  <si>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</si>
  <si>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</si>
  <si>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</si>
  <si>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</si>
  <si>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</si>
  <si>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</si>
  <si>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</si>
  <si>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</si>
  <si>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</si>
  <si>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</si>
  <si>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</si>
  <si>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</si>
  <si>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</si>
  <si>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</si>
  <si>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</si>
  <si>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</si>
  <si>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</si>
  <si>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</si>
  <si>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</si>
  <si>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</si>
  <si>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</si>
  <si>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</si>
  <si>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</si>
  <si>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</si>
  <si>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</si>
  <si>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</si>
  <si>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</si>
  <si>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</si>
  <si>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</si>
  <si>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</si>
  <si>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</si>
  <si>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</si>
  <si>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</si>
  <si>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</si>
  <si>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</si>
  <si>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</si>
  <si>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</si>
  <si>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</si>
  <si>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</si>
  <si>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</si>
  <si>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</si>
  <si>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</si>
  <si>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</si>
  <si>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</si>
  <si>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</si>
  <si>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</si>
  <si>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</si>
  <si>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</si>
  <si>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</si>
  <si>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</si>
  <si>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</si>
  <si>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</si>
  <si>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</si>
  <si>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</si>
  <si>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</si>
  <si>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</si>
  <si>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</si>
  <si>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</si>
  <si>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</si>
  <si>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</si>
  <si>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</si>
  <si>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</si>
  <si>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</si>
  <si>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</si>
  <si>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</si>
  <si>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</si>
  <si>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</si>
  <si>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</si>
  <si>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</si>
  <si>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</si>
  <si>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</si>
  <si>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</si>
  <si>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</si>
  <si>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</si>
  <si>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</si>
  <si>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</si>
  <si>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</si>
  <si>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</si>
  <si>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</si>
  <si>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</si>
  <si>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</si>
  <si>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</si>
  <si>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</si>
  <si>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</si>
  <si>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</si>
  <si>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</si>
  <si>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</si>
  <si>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</si>
  <si>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</si>
  <si>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</si>
  <si>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</si>
  <si>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</si>
  <si>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</si>
  <si>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</si>
  <si>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</si>
  <si>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</si>
  <si>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</si>
  <si>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</si>
  <si>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</si>
  <si>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</si>
  <si>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</si>
  <si>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</si>
  <si>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</si>
  <si>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</si>
  <si>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</si>
  <si>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</si>
  <si>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</si>
  <si>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</si>
  <si>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</si>
  <si>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</si>
  <si>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</si>
  <si>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</si>
  <si>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</si>
  <si>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</si>
  <si>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</si>
  <si>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</si>
  <si>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</si>
  <si>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</si>
  <si>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</si>
  <si>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</si>
  <si>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</si>
  <si>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</si>
  <si>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</si>
  <si>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</si>
  <si>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</si>
  <si>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</si>
  <si>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</si>
  <si>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</si>
  <si>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</si>
  <si>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</si>
  <si>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</si>
  <si>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</si>
  <si>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</si>
  <si>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</si>
  <si>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</si>
  <si>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</si>
  <si>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</si>
  <si>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</si>
  <si>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</si>
  <si>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</si>
  <si>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</si>
  <si>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</si>
  <si>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</si>
  <si>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</si>
  <si>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</si>
  <si>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</si>
  <si>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</si>
  <si>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</si>
  <si>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</si>
  <si>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</si>
  <si>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</si>
  <si>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</si>
  <si>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</si>
  <si>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</si>
  <si>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</si>
  <si>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</si>
  <si>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</si>
  <si>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</si>
  <si>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</si>
  <si>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</si>
  <si>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</si>
  <si>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</si>
  <si>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</si>
  <si>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</si>
  <si>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</si>
  <si>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</si>
  <si>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</si>
  <si>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</si>
  <si>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</si>
  <si>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</si>
  <si>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</si>
  <si>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</si>
  <si>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</si>
  <si>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</si>
  <si>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</si>
  <si>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</si>
  <si>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</si>
  <si>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</si>
  <si>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</si>
  <si>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</si>
  <si>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</si>
  <si>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</si>
  <si>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</si>
  <si>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</si>
  <si>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</si>
  <si>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</si>
  <si>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</si>
  <si>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</si>
  <si>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</si>
  <si>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</si>
  <si>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</si>
  <si>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</si>
  <si>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</si>
  <si>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</si>
  <si>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</si>
  <si>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</si>
  <si>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</si>
  <si>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</si>
  <si>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</si>
  <si>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</si>
  <si>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</si>
  <si>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</si>
  <si>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</si>
  <si>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</si>
  <si>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</si>
  <si>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</si>
  <si>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</si>
  <si>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</si>
  <si>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</si>
  <si>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</si>
  <si>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</si>
  <si>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</si>
  <si>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</si>
  <si>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</si>
  <si>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</si>
  <si>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</si>
  <si>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</si>
  <si>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</si>
  <si>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</si>
  <si>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</si>
  <si>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</si>
  <si>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</si>
  <si>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</si>
  <si>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</si>
  <si>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</si>
  <si>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</si>
  <si>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</si>
  <si>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</si>
  <si>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</si>
  <si>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</si>
  <si>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</si>
  <si>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</si>
  <si>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</si>
  <si>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</si>
  <si>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</si>
  <si>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</si>
  <si>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</si>
  <si>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</si>
  <si>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</si>
  <si>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</si>
  <si>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</si>
  <si>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</si>
  <si>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</si>
  <si>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</si>
  <si>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</si>
  <si>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</si>
  <si>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</si>
  <si>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</si>
  <si>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</si>
  <si>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</si>
  <si>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</si>
  <si>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</si>
  <si>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</si>
  <si>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</si>
  <si>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</si>
  <si>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</si>
  <si>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</si>
  <si>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</si>
  <si>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</si>
  <si>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</si>
  <si>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</si>
  <si>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</si>
  <si>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</si>
  <si>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</si>
  <si>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</si>
  <si>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</si>
  <si>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</si>
  <si>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</si>
  <si>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</si>
  <si>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</si>
  <si>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</si>
  <si>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</si>
  <si>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</si>
  <si>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</si>
  <si>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</si>
  <si>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</si>
  <si>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</si>
  <si>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</si>
  <si>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</si>
  <si>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</si>
  <si>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</si>
  <si>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</si>
  <si>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</si>
  <si>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</si>
  <si>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</si>
  <si>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</si>
  <si>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</si>
  <si>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</si>
  <si>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</si>
  <si>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</si>
  <si>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</si>
  <si>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</si>
  <si>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</si>
  <si>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</si>
  <si>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</si>
  <si>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</si>
  <si>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</si>
  <si>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</si>
  <si>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</si>
  <si>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</si>
  <si>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</si>
  <si>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</si>
  <si>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</si>
  <si>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</si>
  <si>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</si>
  <si>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</si>
  <si>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</si>
  <si>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</si>
  <si>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</si>
  <si>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</si>
  <si>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</si>
  <si>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</si>
  <si>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</si>
  <si>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</si>
  <si>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</si>
  <si>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</si>
  <si>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</si>
  <si>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</si>
  <si>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</si>
  <si>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</si>
  <si>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</si>
  <si>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</si>
  <si>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</si>
  <si>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</si>
  <si>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</si>
  <si>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</si>
  <si>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</si>
  <si>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</si>
  <si>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</si>
  <si>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</si>
  <si>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</si>
  <si>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</si>
  <si>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</si>
  <si>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</si>
  <si>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</si>
  <si>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</si>
  <si>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</si>
  <si>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</si>
  <si>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</si>
  <si>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</si>
  <si>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</si>
  <si>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</si>
  <si>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</si>
  <si>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</si>
  <si>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</si>
  <si>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</si>
  <si>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</si>
  <si>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</si>
  <si>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</si>
  <si>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</si>
  <si>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</si>
  <si>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</si>
  <si>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</si>
  <si>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</si>
  <si>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</si>
  <si>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</si>
  <si>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</si>
  <si>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</si>
  <si>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</si>
  <si>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</si>
  <si>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</si>
  <si>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</si>
  <si>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</si>
  <si>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</si>
  <si>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</si>
  <si>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</si>
  <si>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</si>
  <si>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</si>
  <si>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</si>
  <si>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</si>
  <si>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</si>
  <si>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</si>
  <si>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</si>
  <si>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</si>
  <si>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</si>
  <si>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</si>
  <si>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</si>
  <si>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</si>
  <si>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</si>
  <si>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</si>
  <si>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</si>
  <si>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</si>
  <si>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</si>
  <si>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</si>
  <si>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</si>
  <si>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</si>
  <si>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</si>
  <si>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</si>
  <si>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</si>
  <si>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</si>
  <si>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</si>
  <si>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</si>
  <si>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</si>
  <si>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</si>
  <si>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</si>
  <si>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</si>
  <si>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</si>
  <si>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</si>
  <si>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</si>
  <si>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</si>
  <si>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</si>
  <si>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</si>
  <si>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</si>
  <si>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</si>
  <si>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</si>
  <si>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</si>
  <si>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</si>
  <si>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</si>
  <si>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</si>
  <si>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</si>
  <si>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</si>
  <si>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</si>
  <si>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</si>
  <si>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</si>
  <si>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</si>
  <si>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</si>
  <si>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</si>
  <si>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</si>
  <si>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</si>
  <si>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</si>
  <si>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</si>
  <si>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</si>
  <si>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</si>
  <si>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</si>
  <si>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</si>
  <si>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</si>
  <si>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</si>
  <si>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</si>
  <si>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</si>
  <si>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</si>
  <si>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</si>
  <si>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</si>
  <si>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</si>
  <si>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</si>
  <si>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</si>
  <si>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</si>
  <si>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</si>
  <si>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</si>
  <si>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</si>
  <si>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</si>
  <si>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</si>
  <si>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</si>
  <si>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</si>
  <si>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</si>
  <si>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</si>
  <si>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</si>
  <si>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</si>
  <si>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</si>
  <si>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</si>
  <si>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</si>
  <si>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</si>
  <si>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</si>
  <si>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</si>
  <si>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</si>
  <si>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</si>
  <si>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</si>
  <si>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</si>
  <si>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</si>
  <si>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</si>
  <si>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</si>
  <si>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</si>
  <si>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</si>
  <si>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</si>
  <si>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</si>
  <si>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</si>
  <si>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</si>
  <si>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</si>
  <si>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</si>
  <si>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</si>
  <si>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</si>
  <si>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</si>
  <si>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</si>
  <si>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</si>
  <si>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</si>
  <si>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</si>
  <si>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</si>
  <si>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</si>
  <si>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</si>
  <si>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</si>
  <si>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</si>
  <si>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</si>
  <si>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</si>
  <si>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</si>
  <si>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</si>
  <si>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</si>
  <si>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</si>
  <si>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</si>
  <si>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</si>
  <si>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</si>
  <si>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</si>
  <si>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</si>
  <si>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</si>
  <si>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</si>
  <si>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</si>
  <si>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</si>
  <si>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</si>
  <si>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</si>
  <si>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</si>
  <si>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</si>
  <si>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</si>
  <si>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</si>
  <si>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</si>
  <si>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</si>
  <si>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</si>
  <si>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</si>
  <si>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</si>
  <si>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</si>
  <si>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</si>
  <si>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</si>
  <si>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</si>
  <si>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</si>
  <si>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</si>
  <si>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</si>
  <si>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</si>
  <si>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</si>
  <si>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</si>
  <si>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</si>
  <si>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</si>
  <si>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</si>
  <si>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</si>
  <si>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</si>
  <si>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</si>
  <si>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</si>
  <si>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</si>
  <si>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</si>
  <si>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</si>
  <si>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</si>
  <si>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</si>
  <si>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</si>
  <si>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</si>
  <si>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</si>
  <si>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</si>
  <si>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</si>
  <si>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</si>
  <si>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</si>
  <si>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</si>
  <si>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</si>
  <si>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</si>
  <si>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</si>
  <si>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</si>
  <si>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</si>
  <si>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</si>
  <si>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</si>
  <si>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</si>
  <si>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</si>
  <si>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</si>
  <si>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</si>
  <si>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</si>
  <si>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</si>
  <si>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</si>
  <si>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</si>
  <si>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</si>
  <si>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</si>
  <si>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</si>
  <si>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</si>
  <si>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</si>
  <si>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</si>
  <si>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</si>
  <si>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</si>
  <si>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</si>
  <si>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</si>
  <si>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</si>
  <si>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</si>
  <si>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</si>
  <si>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</si>
  <si>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</si>
  <si>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</si>
  <si>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</si>
  <si>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</si>
  <si>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</si>
  <si>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</si>
  <si>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</si>
  <si>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</si>
  <si>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</si>
  <si>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</si>
  <si>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</si>
  <si>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</si>
  <si>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</si>
  <si>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</si>
  <si>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</si>
  <si>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</si>
  <si>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</si>
  <si>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</si>
  <si>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</si>
  <si>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</si>
  <si>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</si>
  <si>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</si>
  <si>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</si>
  <si>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</si>
  <si>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</si>
  <si>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</si>
  <si>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</si>
  <si>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</si>
  <si>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</si>
  <si>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</si>
  <si>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</si>
  <si>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</si>
  <si>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</si>
  <si>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</si>
  <si>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</si>
  <si>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</si>
  <si>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</si>
  <si>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</si>
  <si>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</si>
  <si>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</si>
  <si>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</si>
  <si>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</si>
  <si>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</si>
  <si>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</si>
  <si>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</si>
  <si>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</si>
  <si>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</si>
  <si>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</si>
  <si>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</si>
  <si>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</si>
  <si>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</si>
  <si>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</si>
  <si>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</si>
  <si>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</si>
  <si>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</si>
  <si>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</si>
  <si>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</si>
  <si>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</si>
  <si>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</si>
  <si>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</si>
  <si>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</si>
  <si>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</si>
  <si>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</si>
  <si>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</si>
  <si>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</si>
  <si>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</si>
  <si>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</si>
  <si>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</si>
  <si>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</si>
  <si>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</si>
  <si>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</si>
  <si>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</si>
  <si>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</si>
  <si>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</si>
  <si>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</si>
  <si>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</si>
  <si>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</si>
  <si>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</si>
  <si>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</si>
  <si>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</si>
  <si>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</si>
  <si>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</si>
  <si>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</si>
  <si>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</si>
  <si>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</si>
  <si>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</si>
  <si>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</si>
  <si>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</si>
  <si>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</si>
  <si>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</si>
  <si>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</si>
  <si>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</si>
  <si>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</si>
  <si>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</si>
  <si>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</si>
  <si>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</si>
  <si>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</si>
  <si>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</si>
  <si>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</si>
  <si>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</si>
  <si>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</si>
  <si>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</si>
  <si>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</si>
  <si>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</si>
  <si>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</si>
  <si>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</si>
  <si>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</si>
  <si>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</si>
  <si>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</si>
  <si>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</si>
  <si>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</si>
  <si>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</si>
  <si>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</si>
  <si>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</si>
  <si>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</si>
  <si>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</si>
  <si>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</si>
  <si>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</si>
  <si>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</si>
  <si>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</si>
  <si>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</si>
  <si>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</si>
  <si>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</si>
  <si>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</si>
  <si>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</si>
  <si>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</si>
  <si>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</si>
  <si>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</si>
  <si>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</si>
  <si>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</si>
  <si>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</si>
  <si>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</si>
  <si>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</si>
  <si>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</si>
  <si>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</si>
  <si>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</si>
  <si>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</si>
  <si>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</si>
  <si>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</si>
  <si>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</si>
  <si>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</si>
  <si>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</si>
  <si>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</si>
  <si>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</si>
  <si>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</si>
  <si>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</si>
  <si>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</si>
  <si>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</si>
  <si>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</si>
  <si>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</si>
  <si>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</si>
  <si>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</si>
  <si>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</si>
  <si>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</si>
  <si>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</si>
  <si>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</si>
  <si>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</si>
  <si>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</si>
  <si>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</si>
  <si>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</si>
  <si>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</si>
  <si>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</si>
  <si>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</si>
  <si>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</si>
  <si>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</si>
  <si>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</si>
  <si>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</si>
  <si>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</si>
  <si>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</si>
  <si>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</si>
  <si>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</si>
  <si>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</si>
  <si>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</si>
  <si>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</si>
  <si>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</si>
  <si>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</si>
  <si>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</si>
  <si>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</si>
  <si>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</si>
  <si>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</si>
  <si>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</si>
  <si>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</si>
  <si>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</si>
  <si>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</si>
  <si>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</si>
  <si>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</si>
  <si>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</si>
  <si>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</si>
  <si>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</si>
  <si>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</si>
  <si>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</si>
  <si>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</si>
  <si>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</si>
  <si>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</si>
  <si>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</si>
  <si>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</si>
  <si>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</si>
  <si>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</si>
  <si>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</si>
  <si>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</si>
  <si>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</si>
  <si>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</si>
  <si>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</si>
  <si>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</si>
  <si>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</si>
  <si>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</si>
  <si>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</si>
  <si>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</si>
  <si>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</si>
  <si>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</si>
  <si>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</si>
  <si>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</si>
  <si>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</si>
  <si>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</si>
  <si>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</si>
  <si>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</si>
  <si>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</si>
  <si>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</si>
  <si>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</si>
  <si>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</si>
  <si>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</si>
  <si>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</si>
  <si>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</si>
  <si>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</si>
  <si>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</si>
  <si>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</si>
  <si>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</si>
  <si>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</si>
  <si>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</si>
  <si>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</si>
  <si>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</si>
  <si>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</si>
  <si>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</si>
  <si>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</si>
  <si>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</si>
  <si>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</si>
  <si>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</si>
  <si>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</si>
  <si>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</si>
  <si>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</si>
  <si>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</si>
  <si>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</si>
  <si>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</si>
  <si>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</si>
  <si>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</si>
  <si>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</si>
  <si>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</si>
  <si>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</si>
  <si>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</si>
  <si>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</si>
  <si>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</si>
  <si>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</si>
  <si>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</si>
  <si>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</si>
  <si>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</si>
  <si>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</si>
  <si>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</si>
  <si>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</si>
  <si>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</si>
  <si>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</si>
  <si>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</si>
  <si>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</si>
  <si>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</si>
  <si>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</si>
  <si>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</si>
  <si>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</si>
  <si>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</si>
  <si>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</si>
  <si>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</si>
  <si>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</si>
  <si>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</si>
  <si>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</si>
  <si>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</si>
  <si>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</si>
  <si>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</si>
  <si>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</si>
  <si>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</si>
  <si>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</si>
  <si>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</si>
  <si>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</si>
  <si>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</si>
  <si>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</si>
  <si>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</si>
  <si>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</si>
  <si>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</si>
  <si>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</si>
  <si>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</si>
  <si>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</si>
  <si>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</si>
  <si>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</si>
  <si>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</si>
  <si>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</si>
  <si>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</si>
  <si>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</si>
  <si>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</si>
  <si>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</si>
  <si>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</si>
  <si>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</si>
  <si>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</si>
  <si>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</si>
  <si>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</si>
  <si>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</si>
  <si>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</si>
  <si>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</si>
  <si>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</si>
  <si>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</si>
  <si>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</si>
  <si>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</si>
  <si>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</si>
  <si>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</si>
  <si>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</si>
  <si>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</si>
  <si>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</si>
  <si>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</si>
  <si>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</si>
  <si>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</si>
  <si>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</si>
  <si>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</si>
  <si>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</si>
  <si>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</si>
  <si>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</si>
  <si>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</si>
  <si>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</si>
  <si>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</si>
  <si>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</si>
  <si>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</si>
  <si>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</si>
  <si>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</si>
  <si>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</si>
  <si>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</si>
  <si>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</si>
  <si>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</si>
  <si>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</si>
  <si>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</si>
  <si>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</si>
  <si>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</si>
  <si>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</si>
  <si>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</si>
  <si>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</si>
  <si>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</si>
  <si>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</si>
  <si>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</si>
  <si>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</si>
  <si>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</si>
  <si>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</si>
  <si>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</si>
  <si>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</si>
  <si>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</si>
  <si>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</si>
  <si>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</si>
  <si>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</si>
  <si>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</si>
  <si>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</si>
  <si>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</si>
  <si>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</si>
  <si>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</si>
  <si>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</si>
  <si>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</si>
  <si>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</si>
  <si>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</si>
  <si>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</si>
  <si>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</si>
  <si>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</si>
  <si>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</si>
  <si>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</si>
  <si>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</si>
  <si>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</si>
  <si>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</si>
  <si>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</si>
  <si>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</si>
  <si>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</si>
  <si>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</si>
  <si>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</si>
  <si>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</si>
  <si>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</si>
  <si>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</si>
  <si>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</si>
  <si>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</si>
  <si>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</si>
  <si>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</si>
  <si>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</si>
  <si>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</si>
  <si>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</si>
  <si>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</si>
  <si>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</si>
  <si>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</si>
  <si>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</si>
  <si>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</si>
  <si>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</si>
  <si>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</si>
  <si>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</si>
  <si>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</si>
  <si>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</si>
  <si>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</si>
  <si>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</si>
  <si>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</si>
  <si>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</si>
  <si>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</si>
  <si>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</si>
  <si>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</si>
  <si>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</si>
  <si>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</si>
  <si>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</si>
  <si>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</si>
  <si>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</si>
  <si>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</si>
  <si>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</si>
  <si>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</si>
  <si>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</si>
  <si>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</si>
  <si>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</si>
  <si>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</si>
  <si>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</si>
  <si>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</si>
  <si>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</si>
  <si>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</si>
  <si>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</si>
  <si>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</si>
  <si>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</si>
  <si>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</si>
  <si>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</si>
  <si>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</si>
  <si>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</si>
  <si>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</si>
  <si>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</si>
  <si>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</si>
  <si>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</si>
  <si>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</si>
  <si>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</si>
  <si>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</si>
  <si>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</si>
  <si>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</si>
  <si>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</si>
  <si>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</si>
  <si>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</si>
  <si>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</si>
  <si>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</si>
  <si>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</si>
  <si>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</si>
  <si>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</si>
  <si>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</si>
  <si>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</si>
  <si>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</si>
  <si>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</si>
  <si>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</si>
  <si>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</si>
  <si>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</si>
  <si>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</si>
  <si>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</si>
  <si>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</si>
  <si>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</si>
  <si>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</si>
  <si>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</si>
  <si>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</si>
  <si>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</si>
  <si>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</si>
  <si>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</si>
  <si>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</si>
  <si>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</si>
  <si>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</si>
  <si>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</si>
  <si>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</si>
  <si>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</si>
  <si>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</si>
  <si>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</si>
  <si>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</si>
  <si>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</si>
  <si>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</si>
  <si>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</si>
  <si>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</si>
  <si>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</si>
  <si>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</si>
  <si>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</si>
  <si>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</si>
  <si>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</si>
  <si>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</si>
  <si>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</si>
  <si>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</si>
  <si>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</si>
  <si>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</si>
  <si>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</si>
  <si>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</si>
  <si>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</si>
  <si>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</si>
  <si>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</si>
  <si>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</si>
  <si>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</si>
  <si>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</si>
  <si>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</si>
  <si>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</si>
  <si>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</si>
  <si>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</si>
  <si>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</si>
  <si>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</si>
  <si>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</si>
  <si>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</si>
  <si>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</si>
  <si>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</si>
  <si>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</si>
  <si>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</si>
  <si>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</si>
  <si>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</si>
  <si>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</si>
  <si>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</si>
  <si>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</si>
  <si>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</si>
  <si>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</si>
  <si>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</si>
  <si>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</si>
  <si>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</si>
  <si>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</si>
  <si>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</si>
  <si>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</si>
  <si>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</si>
  <si>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</si>
  <si>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</si>
  <si>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</si>
  <si>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</si>
  <si>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</si>
  <si>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</si>
  <si>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</si>
  <si>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</si>
  <si>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</si>
  <si>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</si>
  <si>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</si>
  <si>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</si>
  <si>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</si>
  <si>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</si>
  <si>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</si>
  <si>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</si>
  <si>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</si>
  <si>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</si>
  <si>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</si>
  <si>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</si>
  <si>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</si>
  <si>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</si>
  <si>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</si>
  <si>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</si>
  <si>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</si>
  <si>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</si>
  <si>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</si>
  <si>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</si>
  <si>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</si>
  <si>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</si>
  <si>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</si>
  <si>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</si>
  <si>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</si>
  <si>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</si>
  <si>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</si>
  <si>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</si>
  <si>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</si>
  <si>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</si>
  <si>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</si>
  <si>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</si>
  <si>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</si>
  <si>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</si>
  <si>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</si>
  <si>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</si>
  <si>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</si>
  <si>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</si>
  <si>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</si>
  <si>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</si>
  <si>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</si>
  <si>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</si>
  <si>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</si>
  <si>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</si>
  <si>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</si>
  <si>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</si>
  <si>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</si>
  <si>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</si>
  <si>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</si>
  <si>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</si>
  <si>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</si>
  <si>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</si>
  <si>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</si>
  <si>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</si>
  <si>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</si>
  <si>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</si>
  <si>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</si>
  <si>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</si>
  <si>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</si>
  <si>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</si>
  <si>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</si>
  <si>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</si>
  <si>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</si>
  <si>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</si>
  <si>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</si>
  <si>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</si>
  <si>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</si>
  <si>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</si>
  <si>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</si>
  <si>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</si>
  <si>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</si>
  <si>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</si>
  <si>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</si>
  <si>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</si>
  <si>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</si>
  <si>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</si>
  <si>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</si>
  <si>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</si>
  <si>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</si>
  <si>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</si>
  <si>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</si>
  <si>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</si>
  <si>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</si>
  <si>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</si>
  <si>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</si>
  <si>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</si>
  <si>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</si>
  <si>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</si>
  <si>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</si>
  <si>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</si>
  <si>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</si>
  <si>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</si>
  <si>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</si>
  <si>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</si>
  <si>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</si>
  <si>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</si>
  <si>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</si>
  <si>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</si>
  <si>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</si>
  <si>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</si>
  <si>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</si>
  <si>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</si>
  <si>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</si>
  <si>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</si>
  <si>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</si>
  <si>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</si>
  <si>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</si>
  <si>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</si>
  <si>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</si>
  <si>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</si>
  <si>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</si>
  <si>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</si>
  <si>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</si>
  <si>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</si>
  <si>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</si>
  <si>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</si>
  <si>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</si>
  <si>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</si>
  <si>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</si>
  <si>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</si>
  <si>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</si>
  <si>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</si>
  <si>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</si>
  <si>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</si>
  <si>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</si>
  <si>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</si>
  <si>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</si>
  <si>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</si>
  <si>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</si>
  <si>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</si>
  <si>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</si>
  <si>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</si>
  <si>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</si>
  <si>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</si>
  <si>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</si>
  <si>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</si>
  <si>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</si>
  <si>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</si>
  <si>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</si>
  <si>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</si>
  <si>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</si>
  <si>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</si>
  <si>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</si>
  <si>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</si>
  <si>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</si>
  <si>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</si>
  <si>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</si>
  <si>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</si>
  <si>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</si>
  <si>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</si>
  <si>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</si>
  <si>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</si>
  <si>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</si>
  <si>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</si>
  <si>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</si>
  <si>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</si>
  <si>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</si>
  <si>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</si>
  <si>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</si>
  <si>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</si>
  <si>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</si>
  <si>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</si>
  <si>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</si>
  <si>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</si>
  <si>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</si>
  <si>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</si>
  <si>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</si>
  <si>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</si>
  <si>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</si>
  <si>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</si>
  <si>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</si>
  <si>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</si>
  <si>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</si>
  <si>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</si>
  <si>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</si>
  <si>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</si>
  <si>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</si>
  <si>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</si>
  <si>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</si>
  <si>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</si>
  <si>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</si>
  <si>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</si>
  <si>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</si>
  <si>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</si>
  <si>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</si>
  <si>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</si>
  <si>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</si>
  <si>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</si>
  <si>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</si>
  <si>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</si>
  <si>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</si>
  <si>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</si>
  <si>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</si>
  <si>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</si>
  <si>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</si>
  <si>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</si>
  <si>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</si>
  <si>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</si>
  <si>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</si>
  <si>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</si>
  <si>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</si>
  <si>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</si>
  <si>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</si>
  <si>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</si>
  <si>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</si>
  <si>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</si>
  <si>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</si>
  <si>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</si>
  <si>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</si>
  <si>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</si>
  <si>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</si>
  <si>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</si>
  <si>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</si>
  <si>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</si>
  <si>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</si>
  <si>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</si>
  <si>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</si>
  <si>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</si>
  <si>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</si>
  <si>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</si>
  <si>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</si>
  <si>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</si>
  <si>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</si>
  <si>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</si>
  <si>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</si>
  <si>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</si>
  <si>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</si>
  <si>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</si>
  <si>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</si>
  <si>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</si>
  <si>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</si>
  <si>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</si>
  <si>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</si>
  <si>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</si>
  <si>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</si>
  <si>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</si>
  <si>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</si>
  <si>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</si>
  <si>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</si>
  <si>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</si>
  <si>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</si>
  <si>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</si>
  <si>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</si>
  <si>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</si>
  <si>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</si>
  <si>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</si>
  <si>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</si>
  <si>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</si>
  <si>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</si>
  <si>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</si>
  <si>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</si>
  <si>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</si>
  <si>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</si>
  <si>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</si>
  <si>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</si>
  <si>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</si>
  <si>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</si>
  <si>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</si>
  <si>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</si>
  <si>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</si>
  <si>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</si>
  <si>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</si>
  <si>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</si>
  <si>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</si>
  <si>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</si>
  <si>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</si>
  <si>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</si>
  <si>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</si>
  <si>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</si>
  <si>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</si>
  <si>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</si>
  <si>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</si>
  <si>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</si>
  <si>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</si>
  <si>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</si>
  <si>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</si>
  <si>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</si>
  <si>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</si>
  <si>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</si>
  <si>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</si>
  <si>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</si>
  <si>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</si>
  <si>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</si>
  <si>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</si>
  <si>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</si>
  <si>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</si>
  <si>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</si>
  <si>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</si>
  <si>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</si>
  <si>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</si>
  <si>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</si>
  <si>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</si>
  <si>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</si>
  <si>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</si>
  <si>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</si>
  <si>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</si>
  <si>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</si>
  <si>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</si>
  <si>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</si>
  <si>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</si>
  <si>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</si>
  <si>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</si>
  <si>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</si>
  <si>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</si>
  <si>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</si>
  <si>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</si>
  <si>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</si>
  <si>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</si>
  <si>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</si>
  <si>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</si>
  <si>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</si>
  <si>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</si>
  <si>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</si>
  <si>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</si>
  <si>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</si>
  <si>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</si>
  <si>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</si>
  <si>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</si>
  <si>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</si>
  <si>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</si>
  <si>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</si>
  <si>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</si>
  <si>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</si>
  <si>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</si>
  <si>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</si>
  <si>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</si>
  <si>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</si>
  <si>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</si>
  <si>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</si>
  <si>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</si>
  <si>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</si>
  <si>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</si>
  <si>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</si>
  <si>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</si>
  <si>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</si>
  <si>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</si>
  <si>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</si>
  <si>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</si>
  <si>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</si>
  <si>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</si>
  <si>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</si>
  <si>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</si>
  <si>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</si>
  <si>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</si>
  <si>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</si>
  <si>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</si>
  <si>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</si>
  <si>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</si>
  <si>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</si>
  <si>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</si>
  <si>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</si>
  <si>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</si>
  <si>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</si>
  <si>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</si>
  <si>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</si>
  <si>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</si>
  <si>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</si>
  <si>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</si>
  <si>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</si>
  <si>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</si>
  <si>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</si>
  <si>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</si>
  <si>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</si>
  <si>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</si>
  <si>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</si>
  <si>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</si>
  <si>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</si>
  <si>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</si>
  <si>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</si>
  <si>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</si>
  <si>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</si>
  <si>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</si>
  <si>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</si>
  <si>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</si>
  <si>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</si>
  <si>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</si>
  <si>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</si>
  <si>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</si>
  <si>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</si>
  <si>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</si>
  <si>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</si>
  <si>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</si>
  <si>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</si>
  <si>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</si>
  <si>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</si>
  <si>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</si>
  <si>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</si>
  <si>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</si>
  <si>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</si>
  <si>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</si>
  <si>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</si>
  <si>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</si>
  <si>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</si>
  <si>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</si>
  <si>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</si>
  <si>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</si>
  <si>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</si>
  <si>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</si>
  <si>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</si>
  <si>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</si>
  <si>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</si>
  <si>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</si>
  <si>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</si>
  <si>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</si>
  <si>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</si>
  <si>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</si>
  <si>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</si>
  <si>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</si>
  <si>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</si>
  <si>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</si>
  <si>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</si>
  <si>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</si>
  <si>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</si>
  <si>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</si>
  <si>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</si>
  <si>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</si>
  <si>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</si>
  <si>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</si>
  <si>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</si>
  <si>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</si>
  <si>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</si>
  <si>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</si>
  <si>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</si>
  <si>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</si>
  <si>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</si>
  <si>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</si>
  <si>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</si>
  <si>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</si>
  <si>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</si>
  <si>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</si>
  <si>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</si>
  <si>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</si>
  <si>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</si>
  <si>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</si>
  <si>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</si>
  <si>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</si>
  <si>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</si>
  <si>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</si>
  <si>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</si>
  <si>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</si>
  <si>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</si>
  <si>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</si>
  <si>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</si>
  <si>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</si>
  <si>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</si>
  <si>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</si>
  <si>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</si>
  <si>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</si>
  <si>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</si>
  <si>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</si>
  <si>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</si>
  <si>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</si>
  <si>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</si>
  <si>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</si>
  <si>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</si>
  <si>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</si>
  <si>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</si>
  <si>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</si>
  <si>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</si>
  <si>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</si>
  <si>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</si>
  <si>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</si>
  <si>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</si>
  <si>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</si>
  <si>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</si>
  <si>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</si>
  <si>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</si>
  <si>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</si>
  <si>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</si>
  <si>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</si>
  <si>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</si>
  <si>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</si>
  <si>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</si>
  <si>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</si>
  <si>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</si>
  <si>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</si>
  <si>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</si>
  <si>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</si>
  <si>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</si>
  <si>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</si>
  <si>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</si>
  <si>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</si>
  <si>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</si>
  <si>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</si>
  <si>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</si>
  <si>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</si>
  <si>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</si>
  <si>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</si>
  <si>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</si>
  <si>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</si>
  <si>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</si>
  <si>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</si>
  <si>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</si>
  <si>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</si>
  <si>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</si>
  <si>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</si>
  <si>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</si>
  <si>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</si>
  <si>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</si>
  <si>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</si>
  <si>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</si>
  <si>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</si>
  <si>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</si>
  <si>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</si>
  <si>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</si>
  <si>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</si>
  <si>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</si>
  <si>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</si>
  <si>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</si>
  <si>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</si>
  <si>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</si>
  <si>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</si>
  <si>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</si>
  <si>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</si>
  <si>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</si>
  <si>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</si>
  <si>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</si>
  <si>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</si>
  <si>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</si>
  <si>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</si>
  <si>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</si>
  <si>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</si>
  <si>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</si>
  <si>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</si>
  <si>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</si>
  <si>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</si>
  <si>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</si>
  <si>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</si>
  <si>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</si>
  <si>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</si>
  <si>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</si>
  <si>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</si>
  <si>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</si>
  <si>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</si>
  <si>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</si>
  <si>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</si>
  <si>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</si>
  <si>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</si>
  <si>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</si>
  <si>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</si>
  <si>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</si>
  <si>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</si>
  <si>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</si>
  <si>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</si>
  <si>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</si>
  <si>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</si>
  <si>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</si>
  <si>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</si>
  <si>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</si>
  <si>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</si>
  <si>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</si>
  <si>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</si>
  <si>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</si>
  <si>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</si>
  <si>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</si>
  <si>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</si>
  <si>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</si>
  <si>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</si>
  <si>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</si>
  <si>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</si>
  <si>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</si>
  <si>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</si>
  <si>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</si>
  <si>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</si>
  <si>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</si>
  <si>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</si>
  <si>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</si>
  <si>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</si>
  <si>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</si>
  <si>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</si>
  <si>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</si>
  <si>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</si>
  <si>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</si>
  <si>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</si>
  <si>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</si>
  <si>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</si>
  <si>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</si>
  <si>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</si>
  <si>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</si>
  <si>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</si>
  <si>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</si>
  <si>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</si>
  <si>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</si>
  <si>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</si>
  <si>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</si>
  <si>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</si>
  <si>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</si>
  <si>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</si>
  <si>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</si>
  <si>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</si>
  <si>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</si>
  <si>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</si>
  <si>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</si>
  <si>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</si>
  <si>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</si>
  <si>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</si>
  <si>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</si>
  <si>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</si>
  <si>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</si>
  <si>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</si>
  <si>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</si>
  <si>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</si>
  <si>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</si>
  <si>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</si>
  <si>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</si>
  <si>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</si>
  <si>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</si>
  <si>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</si>
  <si>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</si>
  <si>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</si>
  <si>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</si>
  <si>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</si>
  <si>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</si>
  <si>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</si>
  <si>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</si>
  <si>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</si>
  <si>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</si>
  <si>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</si>
  <si>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</si>
  <si>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</si>
  <si>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</si>
  <si>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</si>
  <si>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</si>
  <si>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</si>
  <si>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</si>
  <si>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</si>
  <si>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</si>
  <si>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</si>
  <si>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</si>
  <si>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</si>
  <si>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</si>
  <si>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</si>
  <si>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</si>
  <si>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</si>
  <si>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</si>
  <si>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</si>
  <si>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</si>
  <si>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</si>
  <si>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</si>
  <si>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</si>
  <si>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</si>
  <si>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</si>
  <si>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</si>
  <si>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</si>
  <si>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</si>
  <si>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</si>
  <si>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</si>
  <si>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</si>
  <si>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</si>
  <si>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</si>
  <si>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</si>
  <si>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</si>
  <si>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</si>
  <si>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</si>
  <si>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</si>
  <si>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</si>
  <si>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</si>
  <si>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</si>
  <si>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</si>
  <si>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</si>
  <si>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</si>
  <si>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</si>
  <si>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</si>
  <si>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</si>
  <si>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</si>
  <si>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</si>
  <si>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</si>
  <si>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</si>
  <si>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</si>
  <si>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</si>
  <si>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</si>
  <si>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</si>
  <si>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</si>
  <si>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</si>
  <si>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</si>
  <si>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</si>
  <si>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</si>
  <si>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</si>
  <si>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</si>
  <si>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</si>
  <si>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</si>
  <si>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</si>
  <si>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</si>
  <si>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</si>
  <si>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</si>
  <si>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</si>
  <si>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</si>
  <si>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</si>
  <si>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</si>
  <si>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</si>
  <si>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</si>
  <si>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</si>
  <si>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</si>
  <si>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</si>
  <si>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</si>
  <si>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</si>
  <si>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</si>
  <si>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</si>
  <si>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</si>
  <si>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</si>
  <si>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</si>
  <si>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</si>
  <si>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</si>
  <si>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</si>
  <si>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</si>
  <si>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</si>
  <si>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</si>
  <si>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</si>
  <si>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</si>
  <si>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</si>
  <si>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</si>
  <si>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</si>
  <si>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</si>
  <si>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</si>
  <si>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</si>
  <si>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</si>
  <si>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</si>
  <si>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</si>
  <si>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</si>
  <si>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</si>
  <si>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</si>
  <si>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</si>
  <si>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</si>
  <si>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</si>
  <si>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</si>
  <si>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</si>
  <si>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</si>
  <si>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</si>
  <si>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</si>
  <si>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</si>
  <si>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</si>
  <si>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</si>
  <si>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</si>
  <si>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</si>
  <si>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</si>
  <si>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</si>
  <si>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</si>
  <si>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</si>
  <si>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</si>
  <si>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</si>
  <si>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</si>
  <si>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</si>
  <si>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</si>
  <si>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</si>
  <si>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</si>
  <si>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</si>
  <si>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</si>
  <si>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</si>
  <si>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</si>
  <si>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</si>
  <si>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</si>
  <si>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</si>
  <si>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</si>
  <si>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</si>
  <si>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</si>
  <si>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</si>
  <si>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</si>
  <si>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</si>
  <si>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</si>
  <si>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</si>
  <si>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</si>
  <si>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</si>
  <si>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</si>
  <si>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</si>
  <si>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</si>
  <si>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</si>
  <si>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</si>
  <si>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</si>
  <si>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</si>
  <si>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</si>
  <si>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</si>
  <si>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</si>
  <si>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</si>
  <si>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</si>
  <si>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</si>
  <si>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</si>
  <si>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</si>
  <si>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</si>
  <si>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</si>
  <si>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</si>
  <si>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</si>
  <si>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</si>
  <si>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</si>
  <si>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</si>
  <si>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</si>
  <si>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</si>
  <si>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</si>
  <si>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</si>
  <si>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</si>
  <si>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</si>
  <si>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</si>
  <si>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</si>
  <si>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</si>
  <si>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</si>
  <si>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</si>
  <si>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</si>
  <si>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</si>
  <si>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</si>
  <si>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</si>
  <si>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</si>
  <si>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</si>
  <si>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</si>
  <si>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</si>
  <si>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</si>
  <si>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</si>
  <si>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</si>
  <si>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</si>
  <si>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</si>
  <si>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</si>
  <si>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</si>
  <si>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</si>
  <si>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</si>
  <si>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</si>
  <si>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</si>
  <si>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</si>
  <si>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</si>
  <si>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</si>
  <si>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</si>
  <si>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</si>
  <si>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</si>
  <si>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</si>
  <si>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</si>
  <si>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</si>
  <si>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</si>
  <si>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</si>
  <si>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</si>
  <si>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</si>
  <si>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</si>
  <si>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</si>
  <si>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</si>
  <si>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</si>
  <si>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</si>
  <si>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</si>
  <si>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</si>
  <si>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</si>
  <si>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</si>
  <si>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</si>
  <si>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</si>
  <si>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</si>
  <si>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</si>
  <si>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</si>
  <si>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</si>
  <si>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</si>
  <si>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</si>
  <si>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</si>
  <si>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</si>
  <si>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</si>
  <si>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</si>
  <si>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</si>
  <si>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</si>
  <si>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</si>
  <si>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</si>
  <si>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</si>
  <si>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</si>
  <si>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</si>
  <si>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</si>
  <si>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</si>
  <si>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</si>
  <si>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</si>
  <si>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</si>
  <si>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</si>
  <si>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</si>
  <si>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</si>
  <si>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</si>
  <si>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</si>
  <si>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</si>
  <si>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</si>
  <si>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</si>
  <si>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</si>
  <si>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</si>
  <si>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</si>
  <si>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</si>
  <si>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</si>
  <si>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</si>
  <si>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</si>
  <si>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</si>
  <si>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</si>
  <si>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</si>
  <si>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</si>
  <si>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</si>
  <si>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</si>
  <si>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</si>
  <si>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</si>
  <si>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</si>
  <si>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</si>
  <si>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</si>
  <si>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</si>
  <si>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</si>
  <si>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</si>
  <si>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</si>
  <si>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</si>
  <si>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</si>
  <si>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</si>
  <si>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</si>
  <si>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</si>
  <si>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</si>
  <si>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</si>
  <si>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</si>
  <si>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</si>
  <si>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</si>
  <si>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</si>
  <si>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</si>
  <si>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</si>
  <si>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</si>
  <si>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</si>
  <si>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</si>
  <si>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</si>
  <si>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</si>
  <si>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</si>
  <si>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</si>
  <si>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</si>
  <si>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</si>
  <si>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</si>
  <si>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</si>
  <si>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</si>
  <si>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</si>
  <si>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</si>
  <si>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</si>
  <si>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</si>
  <si>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</si>
  <si>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</si>
  <si>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</si>
  <si>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</si>
  <si>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</si>
  <si>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</si>
  <si>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</si>
  <si>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</si>
  <si>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</si>
  <si>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</si>
  <si>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</si>
  <si>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</si>
  <si>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</si>
  <si>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</si>
  <si>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</si>
  <si>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</si>
  <si>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</si>
  <si>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</si>
  <si>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</si>
  <si>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</si>
  <si>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</si>
  <si>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</si>
  <si>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</si>
  <si>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</si>
  <si>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</si>
  <si>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</si>
  <si>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</si>
  <si>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</si>
  <si>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</si>
  <si>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</si>
  <si>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</si>
  <si>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</si>
  <si>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</si>
  <si>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</si>
  <si>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</si>
  <si>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</si>
  <si>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</si>
  <si>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</si>
  <si>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</si>
  <si>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</si>
  <si>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</si>
  <si>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</si>
  <si>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</si>
  <si>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</si>
  <si>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</si>
  <si>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</si>
  <si>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</si>
  <si>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</si>
  <si>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</si>
  <si>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</si>
  <si>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</si>
  <si>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</si>
  <si>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</si>
  <si>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</si>
  <si>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</si>
  <si>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</si>
  <si>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</si>
  <si>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</si>
  <si>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</si>
  <si>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</si>
  <si>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</si>
  <si>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</si>
  <si>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</si>
  <si>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</si>
  <si>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</si>
  <si>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</si>
  <si>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</si>
  <si>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</si>
  <si>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</si>
  <si>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</si>
  <si>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</si>
  <si>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</si>
  <si>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</si>
  <si>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</si>
  <si>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</si>
  <si>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</si>
  <si>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</si>
  <si>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</si>
  <si>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</si>
  <si>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</si>
  <si>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</si>
  <si>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</si>
  <si>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</si>
  <si>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</si>
  <si>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</si>
  <si>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</si>
  <si>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</si>
  <si>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</si>
  <si>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</si>
  <si>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</si>
  <si>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</si>
  <si>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</si>
  <si>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</si>
  <si>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</si>
  <si>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</si>
  <si>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</si>
  <si>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</si>
  <si>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</si>
  <si>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</si>
  <si>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</si>
  <si>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</si>
  <si>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</si>
  <si>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</si>
  <si>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</si>
  <si>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</si>
  <si>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</si>
  <si>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</si>
  <si>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</si>
  <si>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</si>
  <si>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</si>
  <si>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</si>
  <si>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</si>
  <si>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</si>
  <si>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</si>
  <si>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</si>
  <si>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</si>
  <si>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</si>
  <si>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</si>
  <si>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</si>
  <si>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</si>
  <si>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</si>
  <si>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</si>
  <si>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</si>
  <si>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</si>
  <si>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</si>
  <si>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</si>
  <si>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</si>
  <si>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</si>
  <si>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</si>
  <si>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</si>
  <si>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</si>
  <si>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</si>
  <si>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</si>
  <si>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</si>
  <si>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</si>
  <si>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</si>
  <si>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</si>
  <si>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</si>
  <si>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</si>
  <si>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</si>
  <si>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</si>
  <si>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</si>
  <si>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</si>
  <si>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</si>
  <si>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</si>
  <si>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</si>
  <si>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</si>
  <si>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</si>
  <si>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</si>
  <si>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</si>
  <si>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</si>
  <si>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</si>
  <si>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</si>
  <si>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</si>
  <si>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</si>
  <si>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</si>
  <si>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</si>
  <si>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</si>
  <si>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</si>
  <si>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</si>
  <si>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</si>
  <si>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</si>
  <si>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</si>
  <si>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</si>
  <si>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</si>
  <si>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</si>
  <si>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</si>
  <si>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</si>
  <si>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</si>
  <si>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</si>
  <si>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</si>
  <si>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</si>
  <si>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</si>
  <si>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</si>
  <si>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</si>
  <si>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</si>
  <si>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</si>
  <si>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</si>
  <si>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</si>
  <si>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</si>
  <si>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</si>
  <si>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</si>
  <si>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</si>
  <si>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</si>
  <si>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</si>
  <si>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</si>
  <si>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</si>
  <si>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</si>
  <si>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</si>
  <si>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</si>
  <si>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</si>
  <si>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</si>
  <si>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</si>
  <si>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</si>
  <si>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</si>
  <si>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</si>
  <si>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</si>
  <si>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</si>
  <si>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</si>
  <si>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</si>
  <si>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</si>
  <si>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</si>
  <si>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</si>
  <si>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</si>
  <si>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</si>
  <si>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</si>
  <si>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</si>
  <si>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</si>
  <si>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</si>
  <si>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</si>
  <si>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</si>
  <si>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</si>
  <si>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</si>
  <si>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</si>
  <si>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</si>
  <si>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</si>
  <si>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</si>
  <si>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</si>
  <si>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</si>
  <si>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</si>
  <si>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</si>
  <si>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</si>
  <si>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</si>
  <si>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</si>
  <si>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</si>
  <si>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</si>
  <si>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</si>
  <si>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</si>
  <si>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</si>
  <si>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</si>
  <si>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</si>
  <si>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</si>
  <si>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</si>
  <si>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</si>
  <si>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</si>
  <si>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</si>
  <si>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</si>
  <si>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</si>
  <si>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</si>
  <si>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</si>
  <si>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</si>
  <si>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</si>
  <si>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</si>
  <si>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</si>
  <si>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</si>
  <si>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</si>
  <si>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</si>
  <si>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</si>
  <si>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</si>
  <si>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</si>
  <si>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</si>
  <si>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</si>
  <si>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</si>
  <si>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</si>
  <si>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</si>
  <si>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</si>
  <si>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</si>
  <si>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</si>
  <si>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</si>
  <si>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</si>
  <si>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</si>
  <si>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</si>
  <si>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</si>
  <si>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</si>
  <si>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</si>
  <si>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</si>
  <si>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</si>
  <si>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</si>
  <si>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</si>
  <si>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</si>
  <si>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</si>
  <si>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</si>
  <si>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</si>
  <si>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</si>
  <si>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</si>
  <si>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</si>
  <si>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</si>
  <si>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</si>
  <si>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</si>
  <si>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</si>
  <si>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</si>
  <si>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</si>
  <si>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</si>
  <si>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</si>
  <si>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</si>
  <si>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</si>
  <si>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</si>
  <si>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</si>
  <si>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</si>
  <si>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</si>
  <si>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</si>
  <si>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</si>
  <si>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</si>
  <si>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</si>
  <si>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</si>
  <si>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</si>
  <si>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</si>
  <si>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</si>
  <si>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</si>
  <si>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</si>
  <si>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</si>
  <si>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</si>
  <si>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</si>
  <si>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</si>
  <si>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</si>
  <si>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</si>
  <si>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</si>
  <si>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</si>
  <si>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</si>
  <si>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</si>
  <si>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</si>
  <si>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</si>
  <si>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</si>
  <si>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</si>
  <si>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</si>
  <si>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</si>
  <si>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</si>
  <si>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</si>
  <si>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</si>
  <si>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</si>
  <si>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</si>
  <si>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</si>
  <si>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</si>
  <si>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</si>
  <si>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</si>
  <si>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</si>
  <si>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</si>
  <si>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</si>
  <si>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</si>
  <si>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</si>
  <si>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</si>
  <si>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</si>
  <si>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</si>
  <si>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</si>
  <si>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</si>
  <si>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</si>
  <si>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</si>
  <si>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</si>
  <si>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</si>
  <si>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</si>
  <si>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</si>
  <si>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</si>
  <si>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</si>
  <si>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</si>
  <si>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</si>
  <si>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</si>
  <si>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</si>
  <si>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</si>
  <si>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</si>
  <si>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</si>
  <si>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</si>
  <si>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</si>
  <si>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</si>
  <si>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</si>
  <si>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</si>
  <si>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</si>
  <si>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</si>
  <si>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</si>
  <si>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</si>
  <si>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</si>
  <si>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</si>
  <si>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</si>
  <si>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</si>
  <si>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</si>
  <si>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</si>
  <si>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</si>
  <si>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</si>
  <si>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</si>
  <si>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</si>
  <si>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</si>
  <si>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</si>
  <si>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</si>
  <si>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</si>
  <si>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</si>
  <si>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</si>
  <si>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</si>
  <si>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</si>
  <si>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</si>
  <si>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</si>
  <si>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</si>
  <si>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</si>
  <si>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</si>
  <si>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</si>
  <si>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</si>
  <si>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</si>
  <si>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</si>
  <si>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</si>
  <si>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</si>
  <si>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</si>
  <si>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</si>
  <si>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</si>
  <si>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</si>
  <si>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</si>
  <si>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</si>
  <si>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</si>
  <si>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</si>
  <si>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</si>
  <si>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</si>
  <si>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</si>
  <si>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</si>
  <si>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</si>
  <si>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</si>
  <si>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</si>
  <si>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</si>
  <si>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</si>
  <si>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</si>
  <si>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</si>
  <si>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</si>
  <si>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</si>
  <si>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</si>
  <si>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</si>
  <si>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</si>
  <si>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</si>
  <si>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</si>
  <si>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</si>
  <si>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</si>
  <si>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</si>
  <si>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</si>
  <si>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</si>
  <si>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</si>
  <si>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</si>
  <si>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</si>
  <si>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</si>
  <si>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</si>
  <si>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</si>
  <si>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</si>
  <si>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</si>
  <si>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</si>
  <si>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</si>
  <si>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</si>
  <si>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</si>
  <si>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</si>
  <si>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</si>
  <si>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</si>
  <si>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</si>
  <si>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</si>
  <si>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</si>
  <si>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</si>
  <si>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</si>
  <si>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</si>
  <si>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</si>
  <si>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</si>
  <si>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</si>
  <si>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</si>
  <si>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</si>
  <si>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</si>
  <si>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</si>
  <si>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</si>
  <si>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</si>
  <si>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</si>
  <si>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</si>
  <si>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</si>
  <si>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</si>
  <si>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</si>
  <si>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</si>
  <si>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</si>
  <si>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</si>
  <si>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</si>
  <si>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</si>
  <si>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</si>
  <si>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</si>
  <si>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</si>
  <si>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</si>
  <si>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</si>
  <si>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</si>
  <si>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</si>
  <si>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</si>
  <si>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</si>
  <si>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</si>
  <si>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</si>
  <si>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</si>
  <si>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</si>
  <si>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</si>
  <si>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</si>
  <si>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</si>
  <si>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</si>
  <si>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</si>
  <si>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</si>
  <si>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</si>
  <si>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</si>
  <si>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</si>
  <si>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</si>
  <si>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</si>
  <si>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</si>
  <si>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</si>
  <si>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</si>
  <si>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</si>
  <si>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</si>
  <si>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</si>
  <si>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</si>
  <si>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</si>
  <si>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</si>
  <si>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</si>
  <si>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</si>
  <si>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</si>
  <si>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</si>
  <si>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</si>
  <si>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</si>
  <si>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</si>
  <si>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</si>
  <si>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</si>
  <si>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</si>
  <si>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</si>
  <si>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</si>
  <si>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</si>
  <si>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</si>
  <si>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</si>
  <si>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</si>
  <si>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</si>
  <si>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</si>
  <si>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</si>
  <si>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</si>
  <si>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</si>
  <si>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</si>
  <si>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</si>
  <si>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</si>
  <si>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</si>
  <si>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</si>
  <si>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</si>
  <si>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</si>
  <si>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</si>
  <si>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</si>
  <si>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</si>
  <si>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</si>
  <si>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</si>
  <si>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</si>
  <si>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</si>
  <si>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</si>
  <si>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</si>
  <si>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</si>
  <si>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</si>
  <si>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</si>
  <si>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</si>
  <si>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</si>
  <si>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</si>
  <si>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</si>
  <si>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</si>
  <si>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</si>
  <si>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</si>
  <si>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</si>
  <si>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</si>
  <si>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</si>
  <si>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</si>
  <si>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</si>
  <si>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</si>
  <si>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</si>
  <si>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</si>
  <si>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</si>
  <si>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</si>
  <si>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</si>
  <si>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</si>
  <si>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</si>
  <si>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</si>
  <si>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</si>
  <si>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</si>
  <si>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</si>
  <si>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</si>
  <si>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</si>
  <si>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</si>
  <si>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</si>
  <si>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</si>
  <si>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</si>
  <si>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</si>
  <si>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</si>
  <si>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</si>
  <si>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</si>
  <si>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</si>
  <si>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</si>
  <si>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</si>
  <si>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</si>
  <si>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</si>
  <si>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</si>
  <si>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</si>
  <si>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</si>
  <si>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</si>
  <si>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</si>
  <si>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</si>
  <si>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</si>
  <si>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</si>
  <si>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</si>
  <si>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</si>
  <si>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</si>
  <si>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</si>
  <si>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</si>
  <si>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</si>
  <si>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</si>
  <si>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</si>
  <si>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</si>
  <si>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</si>
  <si>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</si>
  <si>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</si>
  <si>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</si>
  <si>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</si>
  <si>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</si>
  <si>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</si>
  <si>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</si>
  <si>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</si>
  <si>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</si>
  <si>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</si>
  <si>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</si>
  <si>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</si>
  <si>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</si>
  <si>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</si>
  <si>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</si>
  <si>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</si>
  <si>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</si>
  <si>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</si>
  <si>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</si>
  <si>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</si>
  <si>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</si>
  <si>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</si>
  <si>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</si>
  <si>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</si>
  <si>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</si>
  <si>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</si>
  <si>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</si>
  <si>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</si>
  <si>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</si>
  <si>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</si>
  <si>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</si>
  <si>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</si>
  <si>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</si>
  <si>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</si>
  <si>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</si>
  <si>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</si>
  <si>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</si>
  <si>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</si>
  <si>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</si>
  <si>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</si>
  <si>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</si>
  <si>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</si>
  <si>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</si>
  <si>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</si>
  <si>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</si>
  <si>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</si>
  <si>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</si>
  <si>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</si>
  <si>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</si>
  <si>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</si>
  <si>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</si>
  <si>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</si>
  <si>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</si>
  <si>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</si>
  <si>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</si>
  <si>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</si>
  <si>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</si>
  <si>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</si>
  <si>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</si>
  <si>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</si>
  <si>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</si>
  <si>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</si>
  <si>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</si>
  <si>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</si>
  <si>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</si>
  <si>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</si>
  <si>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</si>
  <si>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</si>
  <si>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</si>
  <si>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</si>
  <si>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</si>
  <si>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</si>
  <si>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</si>
  <si>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</si>
  <si>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</si>
  <si>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</si>
  <si>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</si>
  <si>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</si>
  <si>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</si>
  <si>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</si>
  <si>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</si>
  <si>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</si>
  <si>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</si>
  <si>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</si>
  <si>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</si>
  <si>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</si>
  <si>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</si>
  <si>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</si>
  <si>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</si>
  <si>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</si>
  <si>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</si>
  <si>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</si>
  <si>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</si>
  <si>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</si>
  <si>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</si>
  <si>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</si>
  <si>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</si>
  <si>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</si>
  <si>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</si>
  <si>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</si>
  <si>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</si>
  <si>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</si>
  <si>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</si>
  <si>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</si>
  <si>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</si>
  <si>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</si>
  <si>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</si>
  <si>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</si>
  <si>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</si>
  <si>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</si>
  <si>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</si>
  <si>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</si>
  <si>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</si>
  <si>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</si>
  <si>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</si>
  <si>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</si>
  <si>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</si>
  <si>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</si>
  <si>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</si>
  <si>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</si>
  <si>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</si>
  <si>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</si>
  <si>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</si>
  <si>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</si>
  <si>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</si>
  <si>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</si>
  <si>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</si>
  <si>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</si>
  <si>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</si>
  <si>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</si>
  <si>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</si>
  <si>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</si>
  <si>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</si>
  <si>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</si>
  <si>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</si>
  <si>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</si>
  <si>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</si>
  <si>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</si>
  <si>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</si>
  <si>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</si>
  <si>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</si>
  <si>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</si>
  <si>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</si>
  <si>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</si>
  <si>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</si>
  <si>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</si>
  <si>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</si>
  <si>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</si>
  <si>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</si>
  <si>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</si>
  <si>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</si>
  <si>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</si>
  <si>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</si>
  <si>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</si>
  <si>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</si>
  <si>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</si>
  <si>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</si>
  <si>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</si>
  <si>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</si>
  <si>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</si>
  <si>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</si>
  <si>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</si>
  <si>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</si>
  <si>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</si>
  <si>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</si>
  <si>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</si>
  <si>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</si>
  <si>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</si>
  <si>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</si>
  <si>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</si>
  <si>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</si>
  <si>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</si>
  <si>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</si>
  <si>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</si>
  <si>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</si>
  <si>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</si>
  <si>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</si>
  <si>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</si>
  <si>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</si>
  <si>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</si>
  <si>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</si>
  <si>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</si>
  <si>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</si>
  <si>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</si>
  <si>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</si>
  <si>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</si>
  <si>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</si>
  <si>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</si>
  <si>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</si>
  <si>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</si>
  <si>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</si>
  <si>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</si>
  <si>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</si>
  <si>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</si>
  <si>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</si>
  <si>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</si>
  <si>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</si>
  <si>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</si>
  <si>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</si>
  <si>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</si>
  <si>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</si>
  <si>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</si>
  <si>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</si>
  <si>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</si>
  <si>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</si>
  <si>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</si>
  <si>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</si>
  <si>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</si>
  <si>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</si>
  <si>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</si>
  <si>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</si>
  <si>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</si>
  <si>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</si>
  <si>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</si>
  <si>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</si>
  <si>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</si>
  <si>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</si>
  <si>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</si>
  <si>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</si>
  <si>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</si>
  <si>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</si>
  <si>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</si>
  <si>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</si>
  <si>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</si>
  <si>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</si>
  <si>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</si>
  <si>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</si>
  <si>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</si>
  <si>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</si>
  <si>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</si>
  <si>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</si>
  <si>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</si>
  <si>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</si>
  <si>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</si>
  <si>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</si>
  <si>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</si>
  <si>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</si>
  <si>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</si>
  <si>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</si>
  <si>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</si>
  <si>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</si>
  <si>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</si>
  <si>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</si>
  <si>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</si>
  <si>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</si>
  <si>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</si>
  <si>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</si>
  <si>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</si>
  <si>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</si>
  <si>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</si>
  <si>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</si>
  <si>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</si>
  <si>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</si>
  <si>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</si>
  <si>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</si>
  <si>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</si>
  <si>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</si>
  <si>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</si>
  <si>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</si>
  <si>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</si>
  <si>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</si>
  <si>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</si>
  <si>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</si>
  <si>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</si>
  <si>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</si>
  <si>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</si>
  <si>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</si>
  <si>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</si>
  <si>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</si>
  <si>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</si>
  <si>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</si>
  <si>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</si>
  <si>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</si>
  <si>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</si>
  <si>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</si>
  <si>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</si>
  <si>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</si>
  <si>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</si>
  <si>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</si>
  <si>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</si>
  <si>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</si>
  <si>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</si>
  <si>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</si>
  <si>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</si>
  <si>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</si>
  <si>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</si>
  <si>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</si>
  <si>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</si>
  <si>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</si>
  <si>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</si>
  <si>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</si>
  <si>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</si>
  <si>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</si>
  <si>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</si>
  <si>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</si>
  <si>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</si>
  <si>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</si>
  <si>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</si>
  <si>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</si>
  <si>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</si>
  <si>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</si>
  <si>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</si>
  <si>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</si>
  <si>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</si>
  <si>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</si>
  <si>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</si>
  <si>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</si>
  <si>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</si>
  <si>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</si>
  <si>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</si>
  <si>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</si>
  <si>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</si>
  <si>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</si>
  <si>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</si>
  <si>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</si>
  <si>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</si>
  <si>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</si>
  <si>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</si>
  <si>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</si>
  <si>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</si>
  <si>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</si>
  <si>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</si>
  <si>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</si>
  <si>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</si>
  <si>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</si>
  <si>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</si>
  <si>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</si>
  <si>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</si>
  <si>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</si>
  <si>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</si>
  <si>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</si>
  <si>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</si>
  <si>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</si>
  <si>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</si>
  <si>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</si>
  <si>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</si>
  <si>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</si>
  <si>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</si>
  <si>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</si>
  <si>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</si>
  <si>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</si>
  <si>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</si>
  <si>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</si>
  <si>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</si>
  <si>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</si>
  <si>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</si>
  <si>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</si>
  <si>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</si>
  <si>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</si>
  <si>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</si>
  <si>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</si>
  <si>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</si>
  <si>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</si>
  <si>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</si>
  <si>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</si>
  <si>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</si>
  <si>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</si>
  <si>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</si>
  <si>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</si>
  <si>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</si>
  <si>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</si>
  <si>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</si>
  <si>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</si>
  <si>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</si>
  <si>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</si>
  <si>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</si>
  <si>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</si>
  <si>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</si>
  <si>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</si>
  <si>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</si>
  <si>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</si>
  <si>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</si>
  <si>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</si>
  <si>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</si>
  <si>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</si>
  <si>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</si>
  <si>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</si>
  <si>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</si>
  <si>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</si>
  <si>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</si>
  <si>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</si>
  <si>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</si>
  <si>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</si>
  <si>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</si>
  <si>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</si>
  <si>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</si>
  <si>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</si>
  <si>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</si>
  <si>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</si>
  <si>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</si>
  <si>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</si>
  <si>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</si>
  <si>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</si>
  <si>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</si>
  <si>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</si>
  <si>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</si>
  <si>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</si>
  <si>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</si>
  <si>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</si>
  <si>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</si>
  <si>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</si>
  <si>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</si>
  <si>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</si>
  <si>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</si>
  <si>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</si>
  <si>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</si>
  <si>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</si>
  <si>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</si>
  <si>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</si>
  <si>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</si>
  <si>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</si>
  <si>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</si>
  <si>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</si>
  <si>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</si>
  <si>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</si>
  <si>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</si>
  <si>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</si>
  <si>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</si>
  <si>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</si>
  <si>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</si>
  <si>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</si>
  <si>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</si>
  <si>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</si>
  <si>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</si>
  <si>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</si>
  <si>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</si>
  <si>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</si>
  <si>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</si>
  <si>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</si>
  <si>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</si>
  <si>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</si>
  <si>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</si>
  <si>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</si>
  <si>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</si>
  <si>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</si>
  <si>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</si>
  <si>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</si>
  <si>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</si>
  <si>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</si>
  <si>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</si>
  <si>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</si>
  <si>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</si>
  <si>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</si>
  <si>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</si>
  <si>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</si>
  <si>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</si>
  <si>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</si>
  <si>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</si>
  <si>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</si>
  <si>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</si>
  <si>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</si>
  <si>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</si>
  <si>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</si>
  <si>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</si>
  <si>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</si>
  <si>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</si>
  <si>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</si>
  <si>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</si>
  <si>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</si>
  <si>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</si>
  <si>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</si>
  <si>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</si>
  <si>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</si>
  <si>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</si>
  <si>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</si>
  <si>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</si>
  <si>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</si>
  <si>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</si>
  <si>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</si>
  <si>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</si>
  <si>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</si>
  <si>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</si>
  <si>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</si>
  <si>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</si>
  <si>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</si>
  <si>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</si>
  <si>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</si>
  <si>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</si>
  <si>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</si>
  <si>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</si>
  <si>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</si>
  <si>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</si>
  <si>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</si>
  <si>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</si>
  <si>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</si>
  <si>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</si>
  <si>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</si>
  <si>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</si>
  <si>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</si>
  <si>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</si>
  <si>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</si>
  <si>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</si>
  <si>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</si>
  <si>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</si>
  <si>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</si>
  <si>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</si>
  <si>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</si>
  <si>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</si>
  <si>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</si>
  <si>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</si>
  <si>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</si>
  <si>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</si>
  <si>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</si>
  <si>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</si>
  <si>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</si>
  <si>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</si>
  <si>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</si>
  <si>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</si>
  <si>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</si>
  <si>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</si>
  <si>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</si>
  <si>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</si>
  <si>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</si>
  <si>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</si>
  <si>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</si>
  <si>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</si>
  <si>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</si>
  <si>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</si>
  <si>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</si>
  <si>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</si>
  <si>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</si>
  <si>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</si>
  <si>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</si>
  <si>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</si>
  <si>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</si>
  <si>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</si>
  <si>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</si>
  <si>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</si>
  <si>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</si>
  <si>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</si>
  <si>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</si>
  <si>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</si>
  <si>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</si>
  <si>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</si>
  <si>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</si>
  <si>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</si>
  <si>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</si>
  <si>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</si>
  <si>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</si>
  <si>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</si>
  <si>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</si>
  <si>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</si>
  <si>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</si>
  <si>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</si>
  <si>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</si>
  <si>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</si>
  <si>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</si>
  <si>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</si>
  <si>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</si>
  <si>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</si>
  <si>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</si>
  <si>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</si>
  <si>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</si>
  <si>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</si>
  <si>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</si>
  <si>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</si>
  <si>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</si>
  <si>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</si>
  <si>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</si>
  <si>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</si>
  <si>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</si>
  <si>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</si>
  <si>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</si>
  <si>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</si>
  <si>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</si>
  <si>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</si>
  <si>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</si>
  <si>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</si>
  <si>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</si>
  <si>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</si>
  <si>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</si>
  <si>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</si>
  <si>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</si>
  <si>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</si>
  <si>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</si>
  <si>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</si>
  <si>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</si>
  <si>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</si>
  <si>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</si>
  <si>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</si>
  <si>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</si>
  <si>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</si>
  <si>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</si>
  <si>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</si>
  <si>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</si>
  <si>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</si>
  <si>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</si>
  <si>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</si>
  <si>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</si>
  <si>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</si>
  <si>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</si>
  <si>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</si>
  <si>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</si>
  <si>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</si>
  <si>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</si>
  <si>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</si>
  <si>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</si>
  <si>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</si>
  <si>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</si>
  <si>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</si>
  <si>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</si>
  <si>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</si>
  <si>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</si>
  <si>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</si>
  <si>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</si>
  <si>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</si>
  <si>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</si>
  <si>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</si>
  <si>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</si>
  <si>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</si>
  <si>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</si>
  <si>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</si>
  <si>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</si>
  <si>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</si>
  <si>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</si>
  <si>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</si>
  <si>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</si>
  <si>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</si>
  <si>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</si>
  <si>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</si>
  <si>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</si>
  <si>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</si>
  <si>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</si>
  <si>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</si>
  <si>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</si>
  <si>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</si>
  <si>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</si>
  <si>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</si>
  <si>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</si>
  <si>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</si>
  <si>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</si>
  <si>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</si>
  <si>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</si>
  <si>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</si>
  <si>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</si>
  <si>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</si>
  <si>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</si>
  <si>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</si>
  <si>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</si>
  <si>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</si>
  <si>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</si>
  <si>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</si>
  <si>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</si>
  <si>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</si>
  <si>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</si>
  <si>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</si>
  <si>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</si>
  <si>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</si>
  <si>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</si>
  <si>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</si>
  <si>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</si>
  <si>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</si>
  <si>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</si>
  <si>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</si>
  <si>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</si>
  <si>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</si>
  <si>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</si>
  <si>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</si>
  <si>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</si>
  <si>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</si>
  <si>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</si>
  <si>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</si>
  <si>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</si>
  <si>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</si>
  <si>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</si>
  <si>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</si>
  <si>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</si>
  <si>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</si>
  <si>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</si>
  <si>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</si>
  <si>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</si>
  <si>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</si>
  <si>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</si>
  <si>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</si>
  <si>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</si>
  <si>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</si>
  <si>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</si>
  <si>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</si>
  <si>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</si>
  <si>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</si>
  <si>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</si>
  <si>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</si>
  <si>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</si>
  <si>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</si>
  <si>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</si>
  <si>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</si>
  <si>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</si>
  <si>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</si>
  <si>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</si>
  <si>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</si>
  <si>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</si>
  <si>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</si>
  <si>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</si>
  <si>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</si>
  <si>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</si>
  <si>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</si>
  <si>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</si>
  <si>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</si>
  <si>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</si>
  <si>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</si>
  <si>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</si>
  <si>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</si>
  <si>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</si>
  <si>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</si>
  <si>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</si>
  <si>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</si>
  <si>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</si>
  <si>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</si>
  <si>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</si>
  <si>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</si>
  <si>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</si>
  <si>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</si>
  <si>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</si>
  <si>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</si>
  <si>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</si>
  <si>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</si>
  <si>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</si>
  <si>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</si>
  <si>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</si>
  <si>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</si>
  <si>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</si>
  <si>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</si>
  <si>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</si>
  <si>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</si>
  <si>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</si>
  <si>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</si>
  <si>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</si>
  <si>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</si>
  <si>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</si>
  <si>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</si>
  <si>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</si>
  <si>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</si>
  <si>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</si>
  <si>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</si>
  <si>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</si>
  <si>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</si>
  <si>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</si>
  <si>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</si>
  <si>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</si>
  <si>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</si>
  <si>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</si>
  <si>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</si>
  <si>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</si>
  <si>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</si>
  <si>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</si>
  <si>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</si>
  <si>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</si>
  <si>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</si>
  <si>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</si>
  <si>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</si>
  <si>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</si>
  <si>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</si>
  <si>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</si>
  <si>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</si>
  <si>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</si>
  <si>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</si>
  <si>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</si>
  <si>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</si>
  <si>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</si>
  <si>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</si>
  <si>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</si>
  <si>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</si>
  <si>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</si>
  <si>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</si>
  <si>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</si>
  <si>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</si>
  <si>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</si>
  <si>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</si>
  <si>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</si>
  <si>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</si>
  <si>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</si>
  <si>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</si>
  <si>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</si>
  <si>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</si>
  <si>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</si>
  <si>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</si>
  <si>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</si>
  <si>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</si>
  <si>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</si>
  <si>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</si>
  <si>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</si>
  <si>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</si>
  <si>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</si>
  <si>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</si>
  <si>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</si>
  <si>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</si>
  <si>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</si>
  <si>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</si>
  <si>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</si>
  <si>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</si>
  <si>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</si>
  <si>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</si>
  <si>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</si>
  <si>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</si>
  <si>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</si>
  <si>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</si>
  <si>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</si>
  <si>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</si>
  <si>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</si>
  <si>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</si>
  <si>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</si>
  <si>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</si>
  <si>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</si>
  <si>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</si>
  <si>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</si>
  <si>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</si>
  <si>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</si>
  <si>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</si>
  <si>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</si>
  <si>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</si>
  <si>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</si>
  <si>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</si>
  <si>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</si>
  <si>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</si>
  <si>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</si>
  <si>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</si>
  <si>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</si>
  <si>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</si>
  <si>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</si>
  <si>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</si>
  <si>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</si>
  <si>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</si>
  <si>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</si>
  <si>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</si>
  <si>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</si>
  <si>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</si>
  <si>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</si>
  <si>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</si>
  <si>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</si>
  <si>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</si>
  <si>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</si>
  <si>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</si>
  <si>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</si>
  <si>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</si>
  <si>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</si>
  <si>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</si>
  <si>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</si>
  <si>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</si>
  <si>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</si>
  <si>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</si>
  <si>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</si>
  <si>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</si>
  <si>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</si>
  <si>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</si>
  <si>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</si>
  <si>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</si>
  <si>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</si>
  <si>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</si>
  <si>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</si>
  <si>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</si>
  <si>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</si>
  <si>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</si>
  <si>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</si>
  <si>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</si>
  <si>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</si>
  <si>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</si>
  <si>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</si>
  <si>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</si>
  <si>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</si>
  <si>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</si>
  <si>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</si>
  <si>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</si>
  <si>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</si>
  <si>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</si>
  <si>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</si>
  <si>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</si>
  <si>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</si>
  <si>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</si>
  <si>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</si>
  <si>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</si>
  <si>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</si>
  <si>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</si>
  <si>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</si>
  <si>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</si>
  <si>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</si>
  <si>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</si>
  <si>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</si>
  <si>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</si>
  <si>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</si>
  <si>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</si>
  <si>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</si>
  <si>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</si>
  <si>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</si>
  <si>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</si>
  <si>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</si>
  <si>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</si>
  <si>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</si>
  <si>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</si>
  <si>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</si>
  <si>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</si>
  <si>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</si>
  <si>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</si>
  <si>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</si>
  <si>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</si>
  <si>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</si>
  <si>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</si>
  <si>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</si>
  <si>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</si>
  <si>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</si>
  <si>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</si>
  <si>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</si>
  <si>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</si>
  <si>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</si>
  <si>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</si>
  <si>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</si>
  <si>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</si>
  <si>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</si>
  <si>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</si>
  <si>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</si>
  <si>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</si>
  <si>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</si>
  <si>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</si>
  <si>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</si>
  <si>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</si>
  <si>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</si>
  <si>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</si>
  <si>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</si>
  <si>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</si>
  <si>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</si>
  <si>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</si>
  <si>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</si>
  <si>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</si>
  <si>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</si>
  <si>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</si>
  <si>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</si>
  <si>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</si>
  <si>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</si>
  <si>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</si>
  <si>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</si>
  <si>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</si>
  <si>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</si>
  <si>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</si>
  <si>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</si>
  <si>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</si>
  <si>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</si>
  <si>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</si>
  <si>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</si>
  <si>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</si>
  <si>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</si>
  <si>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</si>
  <si>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</si>
  <si>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</si>
  <si>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</si>
  <si>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</si>
  <si>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</si>
  <si>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</si>
  <si>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</si>
  <si>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</si>
  <si>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</si>
  <si>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</si>
  <si>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</si>
  <si>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</si>
  <si>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</si>
  <si>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</si>
  <si>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</si>
  <si>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</si>
  <si>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</si>
  <si>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</si>
  <si>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</si>
  <si>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</si>
  <si>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</si>
  <si>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</si>
  <si>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</si>
  <si>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</si>
  <si>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</si>
  <si>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</si>
  <si>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</si>
  <si>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</si>
  <si>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</si>
  <si>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</si>
  <si>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</si>
  <si>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</si>
  <si>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</si>
  <si>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</si>
  <si>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</si>
  <si>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</si>
  <si>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</si>
  <si>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</si>
  <si>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</si>
  <si>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</si>
  <si>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</si>
  <si>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</si>
  <si>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</si>
  <si>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</si>
  <si>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</si>
  <si>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</si>
  <si>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</si>
  <si>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</si>
  <si>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</si>
  <si>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</si>
  <si>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</si>
  <si>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</si>
  <si>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</si>
  <si>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</si>
  <si>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</si>
  <si>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</si>
  <si>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</si>
  <si>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</si>
  <si>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</si>
  <si>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</si>
  <si>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</si>
  <si>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</si>
  <si>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</si>
  <si>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</si>
  <si>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</si>
  <si>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</si>
  <si>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</si>
  <si>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</si>
  <si>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</si>
  <si>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</si>
  <si>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</si>
  <si>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</si>
  <si>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</si>
  <si>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</si>
  <si>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</si>
  <si>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</si>
  <si>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</si>
  <si>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</si>
  <si>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</si>
  <si>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</si>
  <si>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</si>
  <si>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</si>
  <si>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</si>
  <si>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</si>
  <si>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</si>
  <si>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</si>
  <si>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</si>
  <si>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</si>
  <si>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</si>
  <si>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</si>
  <si>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</si>
  <si>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</si>
  <si>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</si>
  <si>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</si>
  <si>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</si>
  <si>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</si>
  <si>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</si>
  <si>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</si>
  <si>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</si>
  <si>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</si>
  <si>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</si>
  <si>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</si>
  <si>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</si>
  <si>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</si>
  <si>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</si>
  <si>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</si>
  <si>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</si>
  <si>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</si>
  <si>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</si>
  <si>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</si>
  <si>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</si>
  <si>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</si>
  <si>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</si>
  <si>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</si>
  <si>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</si>
  <si>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</si>
  <si>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</si>
  <si>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</si>
  <si>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</si>
  <si>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</si>
  <si>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</si>
  <si>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</si>
  <si>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</si>
  <si>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</si>
  <si>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</si>
  <si>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</si>
  <si>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</si>
  <si>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</si>
  <si>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</si>
  <si>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</si>
  <si>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</si>
  <si>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</si>
  <si>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</si>
  <si>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</si>
  <si>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</si>
  <si>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</si>
  <si>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</si>
  <si>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</si>
  <si>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</si>
  <si>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</si>
  <si>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</si>
  <si>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</si>
  <si>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</si>
  <si>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</si>
  <si>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</si>
  <si>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</si>
  <si>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</si>
  <si>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</si>
  <si>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</si>
  <si>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</si>
  <si>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</si>
  <si>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</si>
  <si>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</si>
  <si>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</si>
  <si>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</si>
  <si>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</si>
  <si>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</si>
  <si>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</si>
  <si>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</si>
  <si>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</si>
  <si>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</si>
  <si>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</si>
  <si>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</si>
  <si>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</si>
  <si>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</si>
  <si>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</si>
  <si>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</si>
  <si>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</si>
  <si>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</si>
  <si>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</si>
  <si>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</si>
  <si>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</si>
  <si>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</si>
  <si>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</si>
  <si>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</si>
  <si>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</si>
  <si>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</si>
  <si>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</si>
  <si>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</si>
  <si>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</si>
  <si>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</si>
  <si>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</si>
  <si>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</si>
  <si>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</si>
  <si>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</si>
  <si>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</si>
  <si>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</si>
  <si>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</si>
  <si>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</si>
  <si>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</si>
  <si>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</si>
  <si>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</si>
  <si>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</si>
  <si>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</si>
  <si>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</si>
  <si>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</si>
  <si>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</si>
  <si>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</si>
  <si>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</si>
  <si>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</si>
  <si>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</si>
  <si>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</si>
  <si>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</si>
  <si>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</si>
  <si>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</si>
  <si>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</si>
  <si>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</si>
  <si>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</si>
  <si>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</si>
  <si>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</si>
  <si>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</si>
  <si>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</si>
  <si>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</si>
  <si>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</si>
  <si>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</si>
  <si>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</si>
  <si>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</si>
  <si>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</si>
  <si>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</si>
  <si>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</si>
  <si>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</si>
  <si>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</si>
  <si>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</si>
  <si>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</si>
  <si>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</si>
  <si>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</si>
  <si>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</si>
  <si>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</si>
  <si>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</si>
  <si>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</si>
  <si>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</si>
  <si>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</si>
  <si>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</si>
  <si>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</si>
  <si>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</si>
  <si>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</si>
  <si>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</si>
  <si>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</si>
  <si>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</si>
  <si>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</si>
  <si>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</si>
  <si>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</si>
  <si>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</si>
  <si>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</si>
  <si>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</si>
  <si>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</si>
  <si>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</si>
  <si>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</si>
  <si>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</si>
  <si>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</si>
  <si>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</si>
  <si>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</si>
  <si>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</si>
  <si>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</si>
  <si>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</si>
  <si>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</si>
  <si>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</si>
  <si>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</si>
  <si>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</si>
  <si>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</si>
  <si>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</si>
  <si>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</si>
  <si>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</si>
  <si>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</si>
  <si>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</si>
  <si>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</si>
  <si>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</si>
  <si>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</si>
  <si>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</si>
  <si>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</si>
  <si>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</si>
  <si>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</si>
  <si>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</si>
  <si>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</si>
  <si>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</si>
  <si>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</si>
  <si>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</si>
  <si>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</si>
  <si>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</si>
  <si>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</si>
  <si>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</si>
  <si>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</si>
  <si>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</si>
  <si>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</si>
  <si>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</si>
  <si>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</si>
  <si>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</si>
  <si>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</si>
  <si>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</si>
  <si>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</si>
  <si>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</si>
  <si>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</si>
  <si>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</si>
  <si>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</si>
  <si>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</si>
  <si>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</si>
  <si>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</si>
  <si>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</si>
  <si>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</si>
  <si>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</si>
  <si>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</si>
  <si>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</si>
  <si>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</si>
  <si>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</si>
  <si>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</si>
  <si>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</si>
  <si>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</si>
  <si>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</si>
  <si>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</si>
  <si>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</si>
  <si>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</si>
  <si>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</si>
  <si>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</si>
  <si>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</si>
  <si>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</si>
  <si>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</si>
  <si>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</si>
  <si>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</si>
  <si>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</si>
  <si>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</si>
  <si>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</si>
  <si>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</si>
  <si>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</si>
  <si>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</si>
  <si>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</si>
  <si>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</si>
  <si>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</si>
  <si>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</si>
  <si>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</si>
  <si>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</si>
  <si>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</si>
  <si>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</si>
  <si>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</si>
  <si>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</si>
  <si>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</si>
  <si>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</si>
  <si>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</si>
  <si>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</si>
  <si>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</si>
  <si>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</si>
  <si>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</si>
  <si>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</si>
  <si>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</si>
  <si>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</si>
  <si>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</si>
  <si>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</si>
  <si>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</si>
  <si>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</si>
  <si>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</si>
  <si>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</si>
  <si>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</si>
  <si>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</si>
  <si>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</si>
  <si>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</si>
  <si>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</si>
  <si>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</si>
  <si>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</si>
  <si>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</si>
  <si>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</si>
  <si>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</si>
  <si>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</si>
  <si>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</si>
  <si>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</si>
  <si>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</si>
  <si>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</si>
  <si>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</si>
  <si>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</si>
  <si>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</si>
  <si>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</si>
  <si>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</si>
  <si>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</si>
  <si>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</si>
  <si>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</si>
  <si>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</si>
  <si>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</si>
  <si>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</si>
  <si>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</si>
  <si>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</si>
  <si>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</si>
  <si>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</si>
  <si>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</si>
  <si>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</si>
  <si>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</si>
  <si>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</si>
  <si>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</si>
  <si>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</si>
  <si>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</si>
  <si>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</si>
  <si>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</si>
  <si>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</si>
  <si>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</si>
  <si>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</si>
  <si>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</si>
  <si>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</si>
  <si>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</si>
  <si>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</si>
  <si>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</si>
  <si>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</si>
  <si>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</si>
  <si>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</si>
  <si>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</si>
  <si>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</si>
  <si>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</si>
  <si>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</si>
  <si>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</si>
  <si>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</si>
  <si>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</si>
  <si>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</si>
  <si>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</si>
  <si>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</si>
  <si>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</si>
  <si>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</si>
  <si>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</si>
  <si>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</si>
  <si>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</si>
  <si>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</si>
  <si>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</si>
  <si>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</si>
  <si>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</si>
  <si>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</si>
  <si>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</si>
  <si>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</si>
  <si>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</si>
  <si>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</si>
  <si>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</si>
  <si>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</si>
  <si>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</si>
  <si>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</si>
  <si>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</si>
  <si>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</si>
  <si>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</si>
  <si>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</si>
  <si>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</si>
  <si>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</si>
  <si>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</si>
  <si>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</si>
  <si>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</si>
  <si>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</si>
  <si>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</si>
  <si>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</si>
  <si>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</si>
  <si>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</si>
  <si>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</si>
  <si>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</si>
  <si>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</si>
  <si>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</si>
  <si>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</si>
  <si>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</si>
  <si>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</si>
  <si>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</si>
  <si>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</si>
  <si>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</si>
  <si>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</si>
  <si>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</si>
  <si>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</si>
  <si>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</si>
  <si>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</si>
  <si>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</si>
  <si>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</si>
  <si>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</si>
  <si>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</si>
  <si>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</si>
  <si>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</si>
  <si>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</si>
  <si>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</si>
  <si>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</si>
  <si>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</si>
  <si>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</si>
  <si>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</si>
  <si>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</si>
  <si>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</si>
  <si>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</si>
  <si>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</si>
  <si>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</si>
  <si>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</si>
  <si>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</si>
  <si>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</si>
  <si>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</si>
  <si>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</si>
  <si>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</si>
  <si>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</si>
  <si>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</si>
  <si>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</si>
  <si>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</si>
  <si>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</si>
  <si>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</si>
  <si>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</si>
  <si>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</si>
  <si>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</si>
  <si>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</si>
  <si>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</si>
  <si>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</si>
  <si>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</si>
  <si>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</si>
  <si>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</si>
  <si>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</si>
  <si>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</si>
  <si>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</si>
  <si>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</si>
  <si>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</si>
  <si>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</si>
  <si>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</si>
  <si>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</si>
  <si>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</si>
  <si>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</si>
  <si>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</si>
  <si>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</si>
  <si>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</si>
  <si>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</si>
  <si>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</si>
  <si>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</si>
  <si>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</si>
  <si>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</si>
  <si>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</si>
  <si>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</si>
  <si>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</si>
  <si>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</si>
  <si>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</si>
  <si>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</si>
  <si>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</si>
  <si>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</si>
  <si>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</si>
  <si>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</si>
  <si>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</si>
  <si>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</si>
  <si>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</si>
  <si>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</si>
  <si>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</si>
  <si>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</si>
  <si>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</si>
  <si>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</si>
  <si>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</si>
  <si>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</si>
  <si>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</si>
  <si>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</si>
  <si>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</si>
  <si>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</si>
  <si>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</si>
  <si>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</si>
  <si>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</si>
  <si>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</si>
  <si>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</si>
  <si>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</si>
  <si>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</si>
  <si>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</si>
  <si>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</si>
  <si>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</si>
  <si>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</si>
  <si>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</si>
  <si>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</si>
  <si>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</si>
  <si>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</si>
  <si>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</si>
  <si>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</si>
  <si>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</si>
  <si>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</si>
  <si>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</si>
  <si>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</si>
  <si>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</si>
  <si>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</si>
  <si>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</si>
  <si>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</si>
  <si>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</si>
  <si>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</si>
  <si>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</si>
  <si>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</si>
  <si>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</si>
  <si>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</si>
  <si>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</si>
  <si>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</si>
  <si>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</si>
  <si>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</si>
  <si>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</si>
  <si>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</si>
  <si>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</si>
  <si>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</si>
  <si>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</si>
  <si>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</si>
  <si>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</si>
  <si>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</si>
  <si>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</si>
  <si>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</si>
  <si>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</si>
  <si>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</si>
  <si>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</si>
  <si>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</si>
  <si>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</si>
  <si>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</si>
  <si>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</si>
  <si>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</si>
  <si>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</si>
  <si>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</si>
  <si>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</si>
  <si>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</si>
  <si>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</si>
  <si>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</si>
  <si>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</si>
  <si>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</si>
  <si>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</si>
  <si>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</si>
  <si>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</si>
  <si>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</si>
  <si>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</si>
  <si>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</si>
  <si>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</si>
  <si>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</si>
  <si>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</si>
  <si>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</si>
  <si>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</si>
  <si>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</si>
  <si>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</si>
  <si>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</si>
  <si>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</si>
  <si>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</si>
  <si>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</si>
  <si>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</si>
  <si>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</si>
  <si>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</si>
  <si>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</si>
  <si>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</si>
  <si>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</si>
  <si>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</si>
  <si>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</si>
  <si>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</si>
  <si>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</si>
  <si>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</si>
  <si>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</si>
  <si>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</si>
  <si>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</si>
  <si>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</si>
  <si>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</si>
  <si>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</si>
  <si>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</si>
  <si>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</si>
  <si>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</si>
  <si>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</si>
  <si>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</si>
  <si>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</si>
  <si>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</si>
  <si>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</si>
  <si>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</si>
  <si>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</si>
  <si>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</si>
  <si>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</si>
  <si>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</si>
  <si>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</si>
  <si>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</si>
  <si>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</si>
  <si>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</si>
  <si>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</si>
  <si>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</si>
  <si>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</si>
  <si>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</si>
  <si>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</si>
  <si>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</si>
  <si>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</si>
  <si>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</si>
  <si>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</si>
  <si>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</si>
  <si>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</si>
  <si>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</si>
  <si>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</si>
  <si>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</si>
  <si>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</si>
  <si>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</si>
  <si>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</si>
  <si>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</si>
  <si>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</si>
  <si>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</si>
  <si>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</si>
  <si>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</si>
  <si>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</si>
  <si>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</si>
  <si>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</si>
  <si>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</si>
  <si>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</si>
  <si>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</si>
  <si>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</si>
  <si>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</si>
  <si>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</si>
  <si>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</si>
  <si>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</si>
  <si>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</si>
  <si>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</si>
  <si>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</si>
  <si>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</si>
  <si>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</si>
  <si>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</si>
  <si>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</si>
  <si>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</si>
  <si>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</si>
  <si>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</si>
  <si>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</si>
  <si>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</si>
  <si>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</si>
  <si>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</si>
  <si>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</si>
  <si>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</si>
  <si>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</si>
  <si>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</si>
  <si>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</si>
  <si>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</si>
  <si>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</si>
  <si>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</si>
  <si>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</si>
  <si>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</si>
  <si>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</si>
  <si>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</si>
  <si>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</si>
  <si>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</si>
  <si>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</si>
  <si>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</si>
  <si>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</si>
  <si>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</si>
  <si>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</si>
  <si>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</si>
  <si>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</si>
  <si>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</si>
  <si>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</si>
  <si>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</si>
  <si>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</si>
  <si>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</si>
  <si>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</si>
  <si>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</si>
  <si>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</si>
  <si>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</si>
  <si>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</si>
  <si>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</si>
  <si>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</si>
  <si>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</si>
  <si>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</si>
  <si>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</si>
  <si>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</si>
  <si>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</si>
  <si>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</si>
  <si>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</si>
  <si>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</si>
  <si>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</si>
  <si>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</si>
  <si>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</si>
  <si>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</si>
  <si>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</si>
  <si>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</si>
  <si>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</si>
  <si>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</si>
  <si>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</si>
  <si>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</si>
  <si>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</si>
  <si>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</si>
  <si>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</si>
  <si>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</si>
  <si>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</si>
  <si>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</si>
  <si>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</si>
  <si>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</si>
  <si>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</si>
  <si>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</si>
  <si>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</si>
  <si>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</si>
  <si>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</si>
  <si>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</si>
  <si>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</si>
  <si>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</si>
  <si>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</si>
  <si>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</si>
  <si>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</si>
  <si>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</si>
  <si>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</si>
  <si>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</si>
  <si>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</si>
  <si>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</si>
  <si>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</si>
  <si>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</si>
  <si>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</si>
  <si>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</si>
  <si>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</si>
  <si>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</si>
  <si>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</si>
  <si>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</si>
  <si>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</si>
  <si>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</si>
  <si>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</si>
  <si>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</si>
  <si>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</si>
  <si>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</si>
  <si>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</si>
  <si>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</si>
  <si>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</si>
  <si>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</si>
  <si>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</si>
  <si>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</si>
  <si>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</si>
  <si>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</si>
  <si>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</si>
  <si>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</si>
  <si>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</si>
  <si>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</si>
  <si>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</si>
  <si>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</si>
  <si>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</si>
  <si>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</si>
  <si>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</si>
  <si>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</si>
  <si>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</si>
  <si>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</si>
  <si>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</si>
  <si>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</si>
  <si>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</si>
  <si>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</si>
  <si>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</si>
  <si>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</si>
  <si>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</si>
  <si>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</si>
  <si>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</si>
  <si>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</si>
  <si>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</si>
  <si>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</si>
  <si>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</si>
  <si>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</si>
  <si>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</si>
  <si>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</si>
  <si>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</si>
  <si>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</si>
  <si>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</si>
  <si>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</si>
  <si>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</si>
  <si>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</si>
  <si>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</si>
  <si>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</si>
  <si>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</si>
  <si>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</si>
  <si>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</si>
  <si>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</si>
  <si>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</si>
  <si>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</si>
  <si>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</si>
  <si>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</si>
  <si>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</si>
  <si>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</si>
  <si>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</si>
  <si>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</si>
  <si>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</si>
  <si>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</si>
  <si>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</si>
  <si>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</si>
  <si>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</si>
  <si>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</si>
  <si>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</si>
  <si>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</si>
  <si>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</si>
  <si>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</si>
  <si>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</si>
  <si>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</si>
  <si>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</si>
  <si>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</si>
  <si>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</si>
  <si>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</si>
  <si>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</si>
  <si>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</si>
  <si>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</si>
  <si>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</si>
  <si>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</si>
  <si>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</si>
  <si>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</si>
  <si>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</si>
  <si>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</si>
  <si>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</si>
  <si>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</si>
  <si>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</si>
  <si>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</si>
  <si>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</si>
  <si>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</si>
  <si>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</si>
  <si>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</si>
  <si>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</si>
  <si>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</si>
  <si>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</si>
  <si>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</si>
  <si>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</si>
  <si>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</si>
  <si>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</si>
  <si>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</si>
  <si>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</si>
  <si>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</si>
  <si>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</si>
  <si>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</si>
  <si>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</si>
  <si>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</si>
  <si>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</si>
  <si>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</si>
  <si>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</si>
  <si>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</si>
  <si>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</si>
  <si>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</si>
  <si>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</si>
  <si>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</si>
  <si>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</si>
  <si>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</si>
  <si>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</si>
  <si>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</si>
  <si>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</si>
  <si>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</si>
  <si>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</si>
  <si>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</si>
  <si>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</si>
  <si>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</si>
  <si>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</si>
  <si>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</si>
  <si>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</si>
  <si>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</si>
  <si>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</si>
  <si>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</si>
  <si>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</si>
  <si>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</si>
  <si>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</si>
  <si>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</si>
  <si>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</si>
  <si>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</si>
  <si>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</si>
  <si>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</si>
  <si>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</si>
  <si>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</si>
  <si>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</si>
  <si>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</si>
  <si>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</si>
  <si>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</si>
  <si>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</si>
  <si>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</si>
  <si>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</si>
  <si>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</si>
  <si>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</si>
  <si>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</si>
  <si>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</si>
  <si>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</si>
  <si>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</si>
  <si>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</si>
  <si>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</si>
  <si>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</si>
  <si>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</si>
  <si>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</si>
  <si>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</si>
  <si>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</si>
  <si>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</si>
  <si>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</si>
  <si>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</si>
  <si>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</si>
  <si>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</si>
  <si>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</si>
  <si>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</si>
  <si>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</si>
  <si>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</si>
  <si>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</si>
  <si>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</si>
  <si>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</si>
  <si>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</si>
  <si>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</si>
  <si>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</si>
  <si>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</si>
  <si>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</si>
  <si>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</si>
  <si>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</si>
  <si>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</si>
  <si>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</si>
  <si>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</si>
  <si>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</si>
  <si>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</si>
  <si>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</si>
  <si>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</si>
  <si>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</si>
  <si>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</si>
  <si>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</si>
  <si>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</si>
  <si>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</si>
  <si>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</si>
  <si>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</si>
  <si>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</si>
  <si>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</si>
  <si>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</si>
  <si>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</si>
  <si>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</si>
  <si>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</si>
  <si>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</si>
  <si>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</si>
  <si>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</si>
  <si>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</si>
  <si>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</si>
  <si>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</si>
  <si>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</si>
  <si>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</si>
  <si>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</si>
  <si>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</si>
  <si>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</si>
  <si>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</si>
  <si>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</si>
  <si>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</si>
  <si>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</si>
  <si>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</si>
  <si>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</si>
  <si>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</si>
  <si>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</si>
  <si>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</si>
  <si>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</si>
  <si>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</si>
  <si>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</si>
  <si>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</si>
  <si>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</si>
  <si>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</si>
  <si>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</si>
  <si>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</si>
  <si>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</si>
  <si>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</si>
  <si>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</si>
  <si>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</si>
  <si>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</si>
  <si>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</si>
  <si>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</si>
  <si>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</si>
  <si>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</si>
  <si>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</si>
  <si>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</si>
  <si>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</si>
  <si>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</si>
  <si>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</si>
  <si>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</si>
  <si>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</si>
  <si>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</si>
  <si>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</si>
  <si>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</si>
  <si>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</si>
  <si>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</si>
  <si>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</si>
  <si>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</si>
  <si>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</si>
  <si>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</si>
  <si>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</si>
  <si>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</si>
  <si>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</si>
  <si>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</si>
  <si>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</si>
  <si>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</si>
  <si>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</si>
  <si>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</si>
  <si>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</si>
  <si>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</si>
  <si>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</si>
  <si>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</si>
  <si>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</si>
  <si>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</si>
  <si>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</si>
  <si>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</si>
  <si>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</si>
  <si>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</si>
  <si>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</si>
  <si>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</si>
  <si>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</si>
  <si>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</si>
  <si>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</si>
  <si>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</si>
  <si>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</si>
  <si>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</si>
  <si>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</si>
  <si>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</si>
  <si>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</si>
  <si>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</si>
  <si>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</si>
  <si>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</si>
  <si>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</si>
  <si>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</si>
  <si>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</si>
  <si>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</si>
  <si>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</si>
  <si>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</si>
  <si>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</si>
  <si>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</si>
  <si>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</si>
  <si>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</si>
  <si>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</si>
  <si>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</si>
  <si>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</si>
  <si>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</si>
  <si>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</si>
  <si>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</si>
  <si>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</si>
  <si>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</si>
  <si>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</si>
  <si>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</si>
  <si>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</si>
  <si>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</si>
  <si>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</si>
  <si>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</si>
  <si>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</si>
  <si>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</si>
  <si>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</si>
  <si>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</si>
  <si>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</si>
  <si>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</si>
  <si>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</si>
  <si>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</si>
  <si>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</si>
  <si>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</si>
  <si>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</si>
  <si>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</si>
  <si>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</si>
  <si>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</si>
  <si>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</si>
  <si>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</si>
  <si>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</si>
  <si>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</si>
  <si>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</si>
  <si>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</si>
  <si>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</si>
  <si>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</si>
  <si>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</si>
  <si>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</si>
  <si>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</si>
  <si>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</si>
  <si>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</si>
  <si>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</si>
  <si>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</si>
  <si>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</si>
  <si>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</si>
  <si>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</si>
  <si>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</si>
  <si>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</si>
  <si>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</si>
  <si>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</si>
  <si>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</si>
  <si>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</si>
  <si>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</si>
  <si>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</si>
  <si>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</si>
  <si>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</si>
  <si>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</si>
  <si>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</si>
  <si>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</si>
  <si>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</si>
  <si>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</si>
  <si>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</si>
  <si>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</si>
  <si>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</si>
  <si>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</si>
  <si>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</si>
  <si>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</si>
  <si>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</si>
  <si>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</si>
  <si>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</si>
  <si>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</si>
  <si>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</si>
  <si>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</si>
  <si>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</si>
  <si>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</si>
  <si>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</si>
  <si>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</si>
  <si>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</si>
  <si>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</si>
  <si>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</si>
  <si>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</si>
  <si>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</si>
  <si>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</si>
  <si>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</si>
  <si>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</si>
  <si>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</si>
  <si>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</si>
  <si>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</si>
  <si>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</si>
  <si>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</si>
  <si>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</si>
  <si>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</si>
  <si>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</si>
  <si>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</si>
  <si>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</si>
  <si>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</si>
  <si>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</si>
  <si>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</si>
  <si>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</si>
  <si>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</si>
  <si>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</si>
  <si>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</si>
  <si>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</si>
  <si>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</si>
  <si>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</si>
  <si>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</si>
  <si>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</si>
  <si>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</si>
  <si>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</si>
  <si>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</si>
  <si>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</si>
  <si>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</si>
  <si>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</si>
  <si>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</si>
  <si>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</si>
  <si>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</si>
  <si>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</si>
  <si>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</si>
  <si>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</si>
  <si>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</si>
  <si>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</si>
  <si>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</si>
  <si>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</si>
  <si>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</si>
  <si>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</si>
  <si>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</si>
  <si>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</si>
  <si>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</si>
  <si>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</si>
  <si>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</si>
  <si>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</si>
  <si>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</si>
  <si>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</si>
  <si>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</si>
  <si>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</si>
  <si>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</si>
  <si>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</si>
  <si>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</si>
  <si>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</si>
  <si>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</si>
  <si>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</si>
  <si>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</si>
  <si>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</si>
  <si>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</si>
  <si>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</si>
  <si>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</si>
  <si>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</si>
  <si>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</si>
  <si>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</si>
  <si>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</si>
  <si>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</si>
  <si>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</si>
  <si>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</si>
  <si>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</si>
  <si>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</si>
  <si>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</si>
  <si>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</si>
  <si>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</si>
  <si>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</si>
  <si>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</si>
  <si>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</si>
  <si>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</si>
  <si>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</si>
  <si>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</si>
  <si>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</si>
  <si>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</si>
  <si>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</si>
  <si>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</si>
  <si>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</si>
  <si>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</si>
  <si>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</si>
  <si>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</si>
  <si>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</si>
  <si>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</si>
  <si>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</si>
  <si>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</si>
  <si>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</si>
  <si>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</si>
  <si>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</si>
  <si>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</si>
  <si>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</si>
  <si>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</si>
  <si>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</si>
  <si>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</si>
  <si>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</si>
  <si>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</si>
  <si>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</si>
  <si>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</si>
  <si>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</si>
  <si>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</si>
  <si>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</si>
  <si>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</si>
  <si>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</si>
  <si>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</si>
  <si>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</si>
  <si>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</si>
  <si>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</si>
  <si>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</si>
  <si>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</si>
  <si>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</si>
  <si>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</si>
  <si>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</si>
  <si>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</si>
  <si>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</si>
  <si>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</si>
  <si>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</si>
  <si>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</si>
  <si>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</si>
  <si>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</si>
  <si>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</si>
  <si>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</si>
  <si>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</si>
  <si>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</si>
  <si>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</si>
  <si>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</si>
  <si>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</si>
  <si>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</si>
  <si>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</si>
  <si>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</si>
  <si>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</si>
  <si>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</si>
  <si>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</si>
  <si>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</si>
  <si>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</si>
  <si>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</si>
  <si>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</si>
  <si>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</si>
  <si>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</si>
  <si>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</si>
  <si>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</si>
  <si>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</si>
  <si>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</si>
  <si>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</si>
  <si>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</si>
  <si>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</si>
  <si>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</si>
  <si>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</si>
  <si>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</si>
  <si>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</si>
  <si>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</si>
  <si>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</si>
  <si>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</si>
  <si>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</si>
  <si>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</si>
  <si>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</si>
  <si>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</si>
  <si>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</si>
  <si>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</si>
  <si>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</si>
  <si>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</si>
  <si>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</si>
  <si>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</si>
  <si>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</si>
  <si>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</si>
  <si>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</si>
  <si>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</si>
  <si>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</si>
  <si>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</si>
  <si>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</si>
  <si>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</si>
  <si>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</si>
  <si>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</si>
  <si>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</si>
  <si>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</si>
  <si>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</si>
  <si>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</si>
  <si>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</si>
  <si>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</si>
  <si>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</si>
  <si>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</si>
  <si>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</si>
  <si>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</si>
  <si>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</si>
  <si>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</si>
  <si>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</si>
  <si>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</si>
  <si>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</si>
  <si>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</si>
  <si>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</si>
  <si>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</si>
  <si>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</si>
  <si>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</si>
  <si>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</si>
  <si>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</si>
  <si>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</si>
  <si>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</si>
  <si>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</si>
  <si>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</si>
  <si>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</si>
  <si>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</si>
  <si>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</si>
  <si>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</si>
  <si>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</si>
  <si>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</si>
  <si>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</si>
  <si>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</si>
  <si>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</si>
  <si>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</si>
  <si>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</si>
  <si>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</si>
  <si>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</si>
  <si>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</si>
  <si>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</si>
  <si>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</si>
  <si>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</si>
  <si>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</si>
  <si>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</si>
  <si>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</si>
  <si>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</si>
  <si>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</si>
  <si>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</si>
  <si>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</si>
  <si>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</si>
  <si>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</si>
  <si>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</si>
  <si>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</si>
  <si>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</si>
  <si>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</si>
  <si>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</si>
  <si>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</si>
  <si>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</si>
  <si>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</si>
  <si>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</si>
  <si>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</si>
  <si>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</si>
  <si>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</si>
  <si>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</si>
  <si>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</si>
  <si>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</si>
  <si>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</si>
  <si>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</si>
  <si>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</si>
  <si>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</si>
  <si>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</si>
  <si>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</si>
  <si>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</si>
  <si>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</si>
  <si>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</si>
  <si>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</si>
  <si>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</si>
  <si>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</si>
  <si>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</si>
  <si>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</si>
  <si>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</si>
  <si>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</si>
  <si>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</si>
  <si>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</si>
  <si>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</si>
  <si>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</si>
  <si>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</si>
  <si>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</si>
  <si>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</si>
  <si>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</si>
  <si>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</si>
  <si>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</si>
  <si>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</si>
  <si>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</si>
  <si>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</si>
  <si>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</si>
  <si>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</si>
  <si>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</si>
  <si>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</si>
  <si>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</si>
  <si>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</si>
  <si>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</si>
  <si>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</si>
  <si>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</si>
  <si>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</si>
  <si>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</si>
  <si>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</si>
  <si>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</si>
  <si>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</si>
  <si>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</si>
  <si>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</si>
  <si>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</si>
  <si>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</si>
  <si>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</si>
  <si>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</si>
  <si>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</si>
  <si>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</si>
  <si>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</si>
  <si>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</si>
  <si>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</si>
  <si>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</si>
  <si>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</si>
  <si>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</si>
  <si>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</si>
  <si>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</si>
  <si>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</si>
  <si>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</si>
  <si>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</si>
  <si>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</si>
  <si>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</si>
  <si>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</si>
  <si>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</si>
  <si>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</si>
  <si>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</si>
  <si>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</si>
  <si>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</si>
  <si>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</si>
  <si>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</si>
  <si>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</si>
  <si>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</si>
  <si>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</si>
  <si>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</si>
  <si>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</si>
  <si>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</si>
  <si>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</si>
  <si>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</si>
  <si>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</si>
  <si>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</si>
  <si>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</si>
  <si>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</si>
  <si>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</si>
  <si>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</si>
  <si>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</si>
  <si>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</si>
  <si>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</si>
  <si>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</si>
  <si>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</si>
  <si>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</si>
  <si>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</si>
  <si>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</si>
  <si>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</si>
  <si>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</si>
  <si>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</si>
  <si>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</si>
  <si>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</si>
  <si>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</si>
  <si>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</si>
  <si>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</si>
  <si>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</si>
  <si>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</si>
  <si>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</si>
  <si>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</si>
  <si>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</si>
  <si>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</si>
  <si>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</si>
  <si>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</si>
  <si>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</si>
  <si>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</si>
  <si>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</si>
  <si>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</si>
  <si>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</si>
  <si>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</si>
  <si>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</si>
  <si>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</si>
  <si>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</si>
  <si>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</si>
  <si>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</si>
  <si>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</si>
  <si>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</si>
  <si>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</si>
  <si>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</si>
  <si>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</si>
  <si>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</si>
  <si>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</si>
  <si>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</si>
  <si>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</si>
  <si>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</si>
  <si>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</si>
  <si>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</si>
  <si>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</si>
  <si>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</si>
  <si>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</si>
  <si>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</si>
  <si>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</si>
  <si>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</si>
  <si>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</si>
  <si>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</si>
  <si>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</si>
  <si>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</si>
  <si>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</si>
  <si>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</si>
  <si>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</si>
  <si>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</si>
  <si>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</si>
  <si>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</si>
  <si>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</si>
  <si>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</si>
  <si>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</si>
  <si>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</si>
  <si>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</si>
  <si>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</si>
  <si>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</si>
  <si>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</si>
  <si>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</si>
  <si>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</si>
  <si>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</si>
  <si>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</si>
  <si>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</si>
  <si>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</si>
  <si>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</si>
  <si>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</si>
  <si>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</si>
  <si>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</si>
  <si>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</si>
  <si>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</si>
  <si>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</si>
  <si>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</si>
  <si>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</si>
  <si>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</si>
  <si>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</si>
  <si>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</si>
  <si>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</si>
  <si>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</si>
  <si>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</si>
  <si>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</si>
  <si>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</si>
  <si>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</si>
  <si>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</si>
  <si>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</si>
  <si>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</si>
  <si>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</si>
  <si>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</si>
  <si>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</si>
  <si>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</si>
  <si>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</si>
  <si>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</si>
  <si>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</si>
  <si>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</si>
  <si>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</si>
  <si>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</si>
  <si>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</si>
  <si>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</si>
  <si>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</si>
  <si>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</si>
  <si>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</si>
  <si>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</si>
  <si>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</si>
  <si>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</si>
  <si>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</si>
  <si>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</si>
  <si>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</si>
  <si>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</si>
  <si>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</si>
  <si>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</si>
  <si>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</si>
  <si>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</si>
  <si>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</si>
  <si>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</si>
  <si>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</si>
  <si>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</si>
  <si>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</si>
  <si>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</si>
  <si>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</si>
  <si>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</si>
  <si>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</si>
  <si>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</si>
  <si>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</si>
  <si>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</si>
  <si>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</si>
  <si>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</si>
  <si>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</si>
  <si>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</si>
  <si>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</si>
  <si>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</si>
  <si>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</si>
  <si>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</si>
  <si>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</si>
  <si>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</si>
  <si>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</si>
  <si>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</si>
  <si>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</si>
  <si>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</si>
  <si>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</si>
  <si>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</si>
  <si>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</si>
  <si>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</si>
  <si>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</si>
  <si>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</si>
  <si>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</si>
  <si>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</si>
  <si>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</si>
  <si>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</si>
  <si>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</si>
  <si>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</si>
  <si>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</si>
  <si>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</si>
  <si>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</si>
  <si>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</si>
  <si>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</si>
  <si>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</si>
  <si>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</si>
  <si>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</si>
  <si>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</si>
  <si>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</si>
  <si>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</si>
  <si>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</si>
  <si>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</si>
  <si>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</si>
  <si>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</si>
  <si>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</si>
  <si>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</si>
  <si>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</si>
  <si>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</si>
  <si>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</si>
  <si>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</si>
  <si>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</si>
  <si>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</si>
  <si>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</si>
  <si>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</si>
  <si>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</si>
  <si>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</si>
  <si>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</si>
  <si>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</si>
  <si>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</si>
  <si>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</si>
  <si>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</si>
  <si>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</si>
  <si>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</si>
  <si>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</si>
  <si>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</si>
  <si>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</si>
  <si>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</si>
  <si>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</si>
  <si>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</si>
  <si>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</si>
  <si>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</si>
  <si>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</si>
  <si>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</si>
  <si>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</si>
  <si>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</si>
  <si>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</si>
  <si>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</si>
  <si>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</si>
  <si>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</si>
  <si>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</si>
  <si>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</si>
  <si>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</si>
  <si>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</si>
  <si>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</si>
  <si>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</si>
  <si>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</si>
  <si>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</si>
  <si>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</si>
  <si>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</si>
  <si>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</si>
  <si>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</si>
  <si>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</si>
  <si>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</si>
  <si>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</si>
  <si>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</si>
  <si>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</si>
  <si>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</si>
  <si>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</si>
  <si>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</si>
  <si>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</si>
  <si>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</si>
  <si>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</si>
  <si>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</si>
  <si>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</si>
  <si>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</si>
  <si>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</si>
  <si>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</si>
  <si>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</si>
  <si>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</si>
  <si>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</si>
  <si>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</si>
  <si>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</si>
  <si>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</si>
  <si>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</si>
  <si>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</si>
  <si>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</si>
  <si>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</si>
  <si>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</si>
  <si>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</si>
  <si>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</si>
  <si>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</si>
  <si>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</si>
  <si>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</si>
  <si>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</si>
  <si>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</si>
  <si>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</si>
  <si>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</si>
  <si>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</si>
  <si>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</si>
  <si>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</si>
  <si>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</si>
  <si>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</si>
  <si>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</si>
  <si>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</si>
  <si>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</si>
  <si>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</si>
  <si>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</si>
  <si>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</si>
  <si>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</si>
  <si>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</si>
  <si>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</si>
  <si>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</si>
  <si>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</si>
  <si>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</si>
  <si>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</si>
  <si>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</si>
  <si>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</si>
  <si>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</si>
  <si>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</si>
  <si>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</si>
  <si>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</si>
  <si>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</si>
  <si>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</si>
  <si>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</si>
  <si>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</si>
  <si>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</si>
  <si>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</si>
  <si>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</si>
  <si>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</si>
  <si>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</si>
  <si>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</si>
  <si>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</si>
  <si>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</si>
  <si>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</si>
  <si>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</si>
  <si>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</si>
  <si>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</si>
  <si>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</si>
  <si>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</si>
  <si>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</si>
  <si>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</si>
  <si>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</si>
  <si>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</si>
  <si>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</si>
  <si>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</si>
  <si>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</si>
  <si>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</si>
  <si>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</si>
  <si>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</si>
  <si>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</si>
  <si>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</si>
  <si>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</si>
  <si>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</si>
  <si>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</si>
  <si>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</si>
  <si>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</si>
  <si>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</si>
  <si>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</si>
  <si>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</si>
  <si>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</si>
  <si>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</si>
  <si>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</si>
  <si>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</si>
  <si>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</si>
  <si>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</si>
  <si>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</si>
  <si>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</si>
  <si>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</si>
  <si>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</si>
  <si>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</si>
  <si>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</si>
  <si>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</si>
  <si>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</si>
  <si>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</si>
  <si>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</si>
  <si>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</si>
  <si>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</si>
  <si>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</si>
  <si>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</si>
  <si>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</si>
  <si>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</si>
  <si>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</si>
  <si>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</si>
  <si>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</si>
  <si>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</si>
  <si>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</si>
  <si>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</si>
  <si>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</si>
  <si>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</si>
  <si>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</si>
  <si>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</si>
  <si>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</si>
  <si>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</si>
  <si>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</si>
  <si>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</si>
  <si>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</si>
  <si>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</si>
  <si>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</si>
  <si>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</si>
  <si>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</si>
  <si>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</si>
  <si>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</si>
  <si>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</si>
  <si>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</si>
  <si>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</si>
  <si>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</si>
  <si>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</si>
  <si>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</si>
  <si>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</si>
  <si>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</si>
  <si>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</si>
  <si>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</si>
  <si>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</si>
  <si>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</si>
  <si>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</si>
  <si>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</si>
  <si>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</si>
  <si>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</si>
  <si>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</si>
  <si>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</si>
  <si>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</si>
  <si>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</si>
  <si>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</si>
  <si>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</si>
  <si>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</si>
  <si>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</si>
  <si>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</si>
  <si>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</si>
  <si>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</si>
  <si>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</si>
  <si>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</si>
  <si>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</si>
  <si>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</si>
  <si>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</si>
  <si>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</si>
  <si>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</si>
  <si>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</si>
  <si>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</si>
  <si>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</si>
  <si>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</si>
  <si>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</si>
  <si>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</si>
  <si>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</si>
  <si>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</si>
  <si>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</si>
  <si>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</si>
  <si>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</si>
  <si>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</si>
  <si>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</si>
  <si>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</si>
  <si>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</si>
  <si>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</si>
  <si>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</si>
  <si>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</si>
  <si>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</si>
  <si>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</si>
  <si>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</si>
  <si>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</si>
  <si>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</si>
  <si>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</si>
  <si>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</si>
  <si>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</si>
  <si>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</si>
  <si>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</si>
  <si>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</si>
  <si>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</si>
  <si>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</si>
  <si>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</si>
  <si>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</si>
  <si>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</si>
  <si>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</si>
  <si>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</si>
  <si>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</si>
  <si>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</si>
  <si>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</si>
  <si>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</si>
  <si>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</si>
  <si>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</si>
  <si>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</si>
  <si>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</si>
  <si>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</si>
  <si>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</si>
  <si>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</si>
  <si>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</si>
  <si>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</si>
  <si>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</si>
  <si>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</si>
  <si>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</si>
  <si>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</si>
  <si>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</si>
  <si>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</si>
  <si>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</si>
  <si>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</si>
  <si>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</si>
  <si>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</si>
  <si>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</si>
  <si>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</si>
  <si>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</si>
  <si>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</si>
  <si>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</si>
  <si>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</si>
  <si>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</si>
  <si>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</si>
  <si>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</si>
  <si>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</si>
  <si>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</si>
  <si>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</si>
  <si>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</si>
  <si>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</si>
  <si>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</si>
  <si>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</si>
  <si>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</si>
  <si>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</si>
  <si>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</si>
  <si>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</si>
  <si>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</si>
  <si>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</si>
  <si>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</si>
  <si>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</si>
  <si>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</si>
  <si>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</si>
  <si>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</si>
  <si>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</si>
  <si>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</si>
  <si>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</si>
  <si>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</si>
  <si>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</si>
  <si>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</si>
  <si>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</si>
  <si>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</si>
  <si>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</si>
  <si>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</si>
  <si>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</si>
  <si>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</si>
  <si>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</si>
  <si>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</si>
  <si>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</si>
  <si>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</si>
  <si>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</si>
  <si>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</si>
  <si>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</si>
  <si>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</si>
  <si>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</si>
  <si>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</si>
  <si>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</si>
  <si>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</si>
  <si>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</si>
  <si>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</si>
  <si>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</si>
  <si>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</si>
  <si>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</si>
  <si>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</si>
  <si>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</si>
  <si>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</si>
  <si>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</si>
  <si>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</si>
  <si>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</si>
  <si>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</si>
  <si>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</si>
  <si>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</si>
  <si>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</si>
  <si>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</si>
  <si>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</si>
  <si>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</si>
  <si>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</si>
  <si>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</si>
  <si>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</si>
  <si>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</si>
  <si>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</si>
  <si>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</si>
  <si>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</si>
  <si>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</si>
  <si>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</si>
  <si>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</si>
  <si>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</si>
  <si>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</si>
  <si>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</si>
  <si>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</si>
  <si>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</si>
  <si>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</si>
  <si>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</si>
  <si>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</si>
  <si>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</si>
  <si>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</si>
  <si>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</si>
  <si>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</si>
  <si>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</si>
  <si>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</si>
  <si>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</si>
  <si>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</si>
  <si>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</si>
  <si>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</si>
  <si>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</si>
  <si>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</si>
  <si>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</si>
  <si>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</si>
  <si>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</si>
  <si>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</si>
  <si>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</si>
  <si>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</si>
  <si>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</si>
  <si>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</si>
  <si>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</si>
  <si>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</si>
  <si>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</si>
  <si>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</si>
  <si>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</si>
  <si>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</si>
  <si>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</si>
  <si>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</si>
  <si>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</si>
  <si>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</si>
  <si>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</si>
  <si>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</si>
  <si>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</si>
  <si>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</si>
  <si>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</si>
  <si>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</si>
  <si>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</si>
  <si>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</si>
  <si>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</si>
  <si>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</si>
  <si>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</si>
  <si>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</si>
  <si>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</si>
  <si>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</si>
  <si>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</si>
  <si>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</si>
  <si>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</si>
  <si>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</si>
  <si>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</si>
  <si>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</si>
  <si>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</si>
  <si>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</si>
  <si>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</si>
  <si>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</si>
  <si>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</si>
  <si>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</si>
  <si>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</si>
  <si>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</si>
  <si>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</si>
  <si>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</si>
  <si>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</si>
  <si>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</si>
  <si>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</si>
  <si>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</si>
  <si>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</si>
  <si>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</si>
  <si>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</si>
  <si>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</si>
  <si>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</si>
  <si>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</si>
  <si>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</si>
  <si>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</si>
  <si>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</si>
  <si>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</si>
  <si>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</si>
  <si>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</si>
  <si>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</si>
  <si>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</si>
  <si>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</si>
  <si>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</si>
  <si>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</si>
  <si>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</si>
  <si>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</si>
  <si>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</si>
  <si>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</si>
  <si>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</si>
  <si>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</si>
  <si>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</si>
  <si>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</si>
  <si>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</si>
  <si>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</si>
  <si>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</si>
  <si>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</si>
  <si>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</si>
  <si>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</si>
  <si>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</si>
  <si>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</si>
  <si>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</si>
  <si>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</si>
  <si>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</si>
  <si>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</si>
  <si>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</si>
  <si>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</si>
  <si>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</si>
  <si>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</si>
  <si>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</si>
  <si>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</si>
  <si>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</si>
  <si>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</si>
  <si>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</si>
  <si>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</si>
  <si>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</si>
  <si>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</si>
  <si>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</si>
  <si>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</si>
  <si>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</si>
  <si>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</si>
  <si>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</si>
  <si>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</si>
  <si>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</si>
  <si>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</si>
  <si>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</si>
  <si>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</si>
  <si>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</si>
  <si>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</si>
  <si>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</si>
  <si>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</si>
  <si>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</si>
  <si>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</si>
  <si>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</si>
  <si>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</si>
  <si>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</si>
  <si>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</si>
  <si>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</si>
  <si>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</si>
  <si>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</si>
  <si>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</si>
  <si>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</si>
  <si>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</si>
  <si>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</si>
  <si>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</si>
  <si>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</si>
  <si>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</si>
  <si>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</si>
  <si>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</si>
  <si>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</si>
  <si>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</si>
  <si>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</si>
  <si>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</si>
  <si>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</si>
  <si>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</si>
  <si>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</si>
  <si>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</si>
  <si>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</si>
  <si>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</si>
  <si>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</si>
  <si>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</si>
  <si>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</si>
  <si>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</si>
  <si>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</si>
  <si>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</si>
  <si>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</si>
  <si>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</si>
  <si>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</si>
  <si>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</si>
  <si>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</si>
  <si>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</si>
  <si>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</si>
  <si>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</si>
  <si>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</si>
  <si>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</si>
  <si>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</si>
  <si>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</si>
  <si>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</si>
  <si>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</si>
  <si>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</si>
  <si>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</si>
  <si>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</si>
  <si>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</si>
  <si>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</si>
  <si>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</si>
  <si>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</si>
  <si>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</si>
  <si>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</si>
  <si>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</si>
  <si>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</si>
  <si>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</si>
  <si>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</si>
  <si>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</si>
  <si>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</si>
  <si>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</si>
  <si>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</si>
  <si>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</si>
  <si>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</si>
  <si>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</si>
  <si>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</si>
  <si>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</si>
  <si>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</si>
  <si>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</si>
  <si>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</si>
  <si>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</si>
  <si>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</si>
  <si>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</si>
  <si>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</si>
  <si>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</si>
  <si>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</si>
  <si>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</si>
  <si>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</si>
  <si>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</si>
  <si>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</si>
  <si>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</si>
  <si>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</si>
  <si>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</si>
  <si>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</si>
  <si>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</si>
  <si>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</si>
  <si>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</si>
  <si>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</si>
  <si>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</si>
  <si>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</si>
  <si>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</si>
  <si>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</si>
  <si>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</si>
  <si>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</si>
  <si>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</si>
  <si>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</si>
  <si>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</si>
  <si>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</si>
  <si>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</si>
  <si>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</si>
  <si>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</si>
  <si>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</si>
  <si>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</si>
  <si>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</si>
  <si>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</si>
  <si>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</si>
  <si>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</si>
  <si>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</si>
  <si>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</si>
  <si>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</si>
  <si>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</si>
  <si>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</si>
  <si>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</si>
  <si>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</si>
  <si>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</si>
  <si>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</si>
  <si>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</si>
  <si>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</si>
  <si>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</si>
  <si>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</si>
  <si>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</si>
  <si>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</si>
  <si>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</si>
  <si>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</si>
  <si>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</si>
  <si>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</si>
  <si>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</si>
  <si>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</si>
  <si>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</si>
  <si>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</si>
  <si>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</si>
  <si>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</si>
  <si>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</si>
  <si>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</si>
  <si>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</si>
  <si>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</si>
  <si>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</si>
  <si>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</si>
  <si>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</si>
  <si>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</si>
  <si>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</si>
  <si>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</si>
  <si>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</si>
  <si>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</si>
  <si>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</si>
  <si>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</si>
  <si>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</si>
  <si>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</si>
  <si>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</si>
  <si>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</si>
  <si>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</si>
  <si>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</si>
  <si>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</si>
  <si>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</si>
  <si>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</si>
  <si>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</si>
  <si>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</si>
  <si>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</si>
  <si>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</si>
  <si>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</si>
  <si>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</si>
  <si>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</si>
  <si>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</si>
  <si>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</si>
  <si>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</si>
  <si>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</si>
  <si>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</si>
  <si>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</si>
  <si>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</si>
  <si>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</si>
  <si>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</si>
  <si>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</si>
  <si>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</si>
  <si>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</si>
  <si>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</si>
  <si>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</si>
  <si>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</si>
  <si>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</si>
  <si>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</si>
  <si>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</si>
  <si>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</si>
  <si>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</si>
  <si>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</si>
  <si>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</si>
  <si>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</si>
  <si>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</si>
  <si>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</si>
  <si>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</si>
  <si>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</si>
  <si>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</si>
  <si>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</si>
  <si>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</si>
  <si>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</si>
  <si>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</si>
  <si>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</si>
  <si>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</si>
  <si>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</si>
  <si>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</si>
  <si>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</si>
  <si>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</si>
  <si>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</si>
  <si>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</si>
  <si>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</si>
  <si>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</si>
  <si>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</si>
  <si>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</si>
  <si>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</si>
  <si>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</si>
  <si>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</si>
  <si>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</si>
  <si>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</si>
  <si>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</si>
  <si>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</si>
  <si>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</si>
  <si>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</si>
  <si>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</si>
  <si>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</si>
  <si>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</si>
  <si>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</si>
  <si>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</si>
  <si>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</si>
  <si>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</si>
  <si>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</si>
  <si>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</si>
  <si>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</si>
  <si>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</si>
  <si>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</si>
  <si>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</si>
  <si>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</si>
  <si>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</si>
  <si>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</si>
  <si>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</si>
  <si>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</si>
  <si>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</si>
  <si>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</si>
  <si>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</si>
  <si>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</si>
  <si>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</si>
  <si>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</si>
  <si>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</si>
  <si>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</si>
  <si>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</si>
  <si>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</si>
  <si>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</si>
  <si>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</si>
  <si>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</si>
  <si>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</si>
  <si>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</si>
  <si>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</si>
  <si>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</si>
  <si>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</si>
  <si>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</si>
  <si>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</si>
  <si>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</si>
  <si>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</si>
  <si>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</si>
  <si>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</si>
  <si>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</si>
  <si>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</si>
  <si>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</si>
  <si>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</si>
  <si>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</si>
  <si>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</si>
  <si>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</si>
  <si>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</si>
  <si>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</si>
  <si>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</si>
  <si>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</si>
  <si>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</si>
  <si>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</si>
  <si>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</si>
  <si>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</si>
  <si>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</si>
  <si>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</si>
  <si>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</si>
  <si>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</si>
  <si>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</si>
  <si>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</si>
  <si>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</si>
  <si>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</si>
  <si>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</si>
  <si>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</si>
  <si>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</si>
  <si>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</si>
  <si>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</si>
  <si>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</si>
  <si>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</si>
  <si>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</si>
  <si>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</si>
  <si>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</si>
  <si>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</si>
  <si>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</si>
  <si>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</si>
  <si>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</si>
  <si>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</si>
  <si>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</si>
  <si>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</si>
  <si>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</si>
  <si>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</si>
  <si>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</si>
  <si>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</si>
  <si>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</si>
  <si>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</si>
  <si>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</si>
  <si>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</si>
  <si>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</si>
  <si>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</si>
  <si>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</si>
  <si>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</si>
  <si>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</si>
  <si>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</si>
  <si>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</si>
  <si>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</si>
  <si>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</si>
  <si>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</si>
  <si>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</si>
  <si>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</si>
  <si>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</si>
  <si>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</si>
  <si>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</si>
  <si>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</si>
  <si>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</si>
  <si>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</si>
  <si>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</si>
  <si>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</si>
  <si>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</si>
  <si>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</si>
  <si>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</si>
  <si>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</si>
  <si>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</si>
  <si>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</si>
  <si>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</si>
  <si>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</si>
  <si>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</si>
  <si>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</si>
  <si>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</si>
  <si>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</si>
  <si>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</si>
  <si>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</si>
  <si>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</si>
  <si>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</si>
  <si>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</si>
  <si>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</si>
  <si>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</si>
  <si>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</si>
  <si>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</si>
  <si>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</si>
  <si>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</si>
  <si>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</si>
  <si>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</si>
  <si>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</si>
  <si>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</si>
  <si>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</si>
  <si>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</si>
  <si>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</si>
  <si>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</si>
  <si>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</si>
  <si>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</si>
  <si>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</si>
  <si>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</si>
  <si>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</si>
  <si>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</si>
  <si>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</si>
  <si>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</si>
  <si>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</si>
  <si>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</si>
  <si>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</si>
  <si>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</si>
  <si>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</si>
  <si>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</si>
  <si>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</si>
  <si>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</si>
  <si>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</si>
  <si>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</si>
  <si>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</si>
  <si>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</si>
  <si>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</si>
  <si>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</si>
  <si>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</si>
  <si>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</si>
  <si>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</si>
  <si>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</si>
  <si>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</si>
  <si>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</si>
  <si>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</si>
  <si>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</si>
  <si>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</si>
  <si>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</si>
  <si>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</si>
  <si>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</si>
  <si>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</si>
  <si>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</si>
  <si>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</si>
  <si>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</si>
  <si>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</si>
  <si>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</si>
  <si>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</si>
  <si>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</si>
  <si>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</si>
  <si>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</si>
  <si>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</si>
  <si>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</si>
  <si>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</si>
  <si>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</si>
  <si>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</si>
  <si>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</si>
  <si>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</si>
  <si>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</si>
  <si>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</si>
  <si>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</si>
  <si>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</si>
  <si>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</si>
  <si>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</si>
  <si>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</si>
  <si>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</si>
  <si>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</si>
  <si>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</si>
  <si>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</si>
  <si>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</si>
  <si>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</si>
  <si>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</si>
  <si>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</si>
  <si>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</si>
  <si>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</si>
  <si>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</si>
  <si>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</si>
  <si>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</si>
  <si>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</si>
  <si>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</si>
  <si>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</si>
  <si>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</si>
  <si>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</si>
  <si>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</si>
  <si>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</si>
  <si>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</si>
  <si>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</si>
  <si>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</si>
  <si>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</si>
  <si>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</si>
  <si>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</si>
  <si>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</si>
  <si>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</si>
  <si>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</si>
  <si>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</si>
  <si>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</si>
  <si>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</si>
  <si>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</si>
  <si>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</si>
  <si>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</si>
  <si>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</si>
  <si>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</si>
  <si>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</si>
  <si>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</si>
  <si>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</si>
  <si>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</si>
  <si>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</si>
  <si>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</si>
  <si>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</si>
  <si>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</si>
  <si>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</si>
  <si>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</si>
  <si>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</si>
  <si>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</si>
  <si>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</si>
  <si>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</si>
  <si>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</si>
  <si>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</si>
  <si>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</si>
  <si>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</si>
  <si>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</si>
  <si>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</si>
  <si>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</si>
  <si>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</si>
  <si>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</si>
  <si>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</si>
  <si>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</si>
  <si>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</si>
  <si>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</si>
  <si>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</si>
  <si>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</si>
  <si>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</si>
  <si>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</si>
  <si>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</si>
  <si>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</si>
  <si>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</si>
  <si>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</si>
  <si>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</si>
  <si>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</si>
  <si>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</si>
  <si>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</si>
  <si>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</si>
  <si>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</si>
  <si>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</si>
  <si>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</si>
  <si>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</si>
  <si>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</si>
  <si>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</si>
  <si>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</si>
  <si>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</si>
  <si>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</si>
  <si>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</si>
  <si>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</si>
  <si>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</si>
  <si>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</si>
  <si>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</si>
  <si>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</si>
  <si>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</si>
  <si>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</si>
  <si>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</si>
  <si>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</si>
  <si>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</si>
  <si>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</si>
  <si>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</si>
  <si>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</si>
  <si>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</si>
  <si>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</si>
  <si>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</si>
  <si>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</si>
  <si>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</si>
  <si>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</si>
  <si>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</si>
  <si>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</si>
  <si>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</si>
  <si>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</si>
  <si>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</si>
  <si>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</si>
  <si>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</si>
  <si>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</si>
  <si>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</si>
  <si>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</si>
  <si>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</si>
  <si>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</si>
  <si>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</si>
  <si>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</si>
  <si>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</si>
  <si>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</si>
  <si>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</si>
  <si>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</si>
  <si>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</si>
  <si>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</si>
  <si>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</si>
  <si>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</si>
  <si>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</si>
  <si>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</si>
  <si>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</si>
  <si>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</si>
  <si>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</si>
  <si>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</si>
  <si>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</si>
  <si>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</si>
  <si>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</si>
  <si>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</si>
  <si>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</si>
  <si>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</si>
  <si>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</si>
  <si>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</si>
  <si>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</si>
  <si>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</si>
  <si>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</si>
  <si>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</si>
  <si>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</si>
  <si>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</si>
  <si>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</si>
  <si>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</si>
  <si>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</si>
  <si>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</si>
  <si>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</si>
  <si>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</si>
  <si>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</si>
  <si>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</si>
  <si>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</si>
  <si>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</si>
  <si>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</si>
  <si>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</si>
  <si>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</si>
  <si>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</si>
  <si>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</si>
  <si>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</si>
  <si>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</si>
  <si>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</si>
  <si>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</si>
  <si>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</si>
  <si>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</si>
  <si>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</si>
  <si>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</si>
  <si>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</si>
  <si>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</si>
  <si>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</si>
  <si>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</si>
  <si>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</si>
  <si>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</si>
  <si>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</si>
  <si>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</si>
  <si>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</si>
  <si>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</si>
  <si>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</si>
  <si>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</si>
  <si>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</si>
  <si>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</si>
  <si>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</si>
  <si>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</si>
  <si>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</si>
  <si>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</si>
  <si>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</si>
  <si>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</si>
  <si>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</si>
  <si>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</si>
  <si>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</si>
  <si>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</si>
  <si>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</si>
  <si>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</si>
  <si>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</si>
  <si>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</si>
  <si>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</si>
  <si>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</si>
  <si>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</si>
  <si>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</si>
  <si>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</si>
  <si>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</si>
  <si>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</si>
  <si>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</si>
  <si>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</si>
  <si>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</si>
  <si>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</si>
  <si>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</si>
  <si>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</si>
  <si>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</si>
  <si>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</si>
  <si>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</si>
  <si>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</si>
  <si>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</si>
  <si>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</si>
  <si>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</si>
  <si>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</si>
  <si>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</si>
  <si>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</si>
  <si>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</si>
  <si>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</si>
  <si>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</si>
  <si>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</si>
  <si>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</si>
  <si>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</si>
  <si>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</si>
  <si>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</si>
  <si>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</si>
  <si>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</si>
  <si>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</si>
  <si>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</si>
  <si>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</si>
  <si>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</si>
  <si>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</si>
  <si>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</si>
  <si>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</si>
  <si>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</si>
  <si>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</si>
  <si>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</si>
  <si>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</si>
  <si>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</si>
  <si>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</si>
  <si>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</si>
  <si>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</si>
  <si>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</si>
  <si>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</si>
  <si>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</si>
  <si>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</si>
  <si>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</si>
  <si>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</si>
  <si>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</si>
  <si>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</si>
  <si>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</si>
  <si>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</si>
  <si>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</si>
  <si>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</si>
  <si>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</si>
  <si>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</si>
  <si>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</si>
  <si>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</si>
  <si>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</si>
  <si>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</si>
  <si>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</si>
  <si>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</si>
  <si>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</si>
  <si>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</si>
  <si>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</si>
  <si>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</si>
  <si>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</si>
  <si>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</si>
  <si>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</si>
  <si>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</si>
  <si>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</si>
  <si>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</si>
  <si>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</si>
  <si>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</si>
  <si>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</si>
  <si>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</si>
  <si>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</si>
  <si>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</si>
  <si>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</si>
  <si>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</si>
  <si>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</si>
  <si>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</si>
  <si>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</si>
  <si>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</si>
  <si>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</si>
  <si>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</si>
  <si>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</si>
  <si>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</si>
  <si>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</si>
  <si>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</si>
  <si>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</si>
  <si>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</si>
  <si>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</si>
  <si>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</si>
  <si>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</si>
  <si>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</si>
  <si>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</si>
  <si>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</si>
  <si>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</si>
  <si>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</si>
  <si>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</si>
  <si>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</si>
  <si>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</si>
  <si>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</si>
  <si>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</si>
  <si>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</si>
  <si>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</si>
  <si>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</si>
  <si>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</si>
  <si>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</si>
  <si>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</si>
  <si>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</si>
  <si>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</si>
  <si>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</si>
  <si>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</si>
  <si>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</si>
  <si>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</si>
  <si>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</si>
  <si>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</si>
  <si>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</si>
  <si>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</si>
  <si>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</si>
  <si>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</si>
  <si>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</si>
  <si>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</si>
  <si>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</si>
  <si>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</si>
  <si>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</si>
  <si>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</si>
  <si>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</si>
  <si>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</si>
  <si>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</si>
  <si>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</si>
  <si>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</si>
  <si>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</si>
  <si>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</si>
  <si>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</si>
  <si>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</si>
  <si>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</si>
  <si>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</si>
  <si>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</si>
  <si>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</si>
  <si>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</si>
  <si>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</si>
  <si>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</si>
  <si>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</si>
  <si>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</si>
  <si>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</si>
  <si>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</si>
  <si>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</si>
  <si>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</si>
  <si>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</si>
  <si>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</si>
  <si>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</si>
  <si>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</si>
  <si>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</si>
  <si>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</si>
  <si>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</si>
  <si>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</si>
  <si>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</si>
  <si>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</si>
  <si>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</si>
  <si>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</si>
  <si>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</si>
  <si>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</si>
  <si>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</si>
  <si>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</si>
  <si>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</si>
  <si>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</si>
  <si>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</si>
  <si>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</si>
  <si>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</si>
  <si>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</si>
  <si>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</si>
  <si>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</si>
  <si>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</si>
  <si>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</si>
  <si>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</si>
  <si>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</si>
  <si>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</si>
  <si>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</si>
  <si>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</si>
  <si>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</si>
  <si>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</si>
  <si>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</si>
  <si>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</si>
  <si>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</si>
  <si>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</si>
  <si>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</si>
  <si>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</si>
  <si>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</si>
  <si>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</si>
  <si>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</si>
  <si>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</si>
  <si>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</si>
  <si>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</si>
  <si>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</si>
  <si>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</si>
  <si>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</si>
  <si>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</si>
  <si>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</si>
  <si>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</si>
  <si>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</si>
  <si>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</si>
  <si>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</si>
  <si>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</si>
  <si>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</si>
  <si>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</si>
  <si>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</si>
  <si>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</si>
  <si>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</si>
  <si>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</si>
  <si>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</si>
  <si>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</si>
  <si>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</si>
  <si>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</si>
  <si>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</si>
  <si>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</si>
  <si>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</si>
  <si>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</si>
  <si>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</si>
  <si>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</si>
  <si>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</si>
  <si>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</si>
  <si>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</si>
  <si>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</si>
  <si>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</si>
  <si>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</si>
  <si>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</si>
  <si>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</si>
  <si>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</si>
  <si>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</si>
  <si>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</si>
  <si>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</si>
  <si>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</si>
  <si>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</si>
  <si>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</si>
  <si>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</si>
  <si>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</si>
  <si>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</si>
  <si>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</si>
  <si>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</si>
  <si>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</si>
  <si>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</si>
  <si>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</si>
  <si>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</si>
  <si>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</si>
  <si>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</si>
  <si>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</si>
  <si>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</si>
  <si>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</si>
  <si>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</si>
  <si>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</si>
  <si>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</si>
  <si>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</si>
  <si>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</si>
  <si>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</si>
  <si>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</si>
  <si>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</si>
  <si>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</si>
  <si>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</si>
  <si>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</si>
  <si>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</si>
  <si>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</si>
  <si>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</si>
  <si>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</si>
  <si>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</si>
  <si>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</si>
  <si>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</si>
  <si>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</si>
  <si>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</si>
  <si>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</si>
  <si>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</si>
  <si>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</si>
  <si>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</si>
  <si>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</si>
  <si>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</si>
  <si>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</si>
  <si>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</si>
  <si>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</si>
  <si>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</si>
  <si>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</si>
  <si>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</si>
  <si>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</si>
  <si>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</si>
  <si>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</si>
  <si>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</si>
  <si>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</si>
  <si>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</si>
  <si>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</si>
  <si>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</si>
  <si>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</si>
  <si>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</si>
  <si>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</si>
  <si>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</si>
  <si>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</si>
  <si>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</si>
  <si>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</si>
  <si>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</si>
  <si>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</si>
  <si>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</si>
  <si>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</si>
  <si>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</si>
  <si>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</si>
  <si>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</si>
  <si>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</si>
  <si>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</si>
  <si>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</si>
  <si>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</si>
  <si>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</si>
  <si>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</si>
  <si>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</si>
  <si>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</si>
  <si>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</si>
  <si>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</si>
  <si>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</si>
  <si>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</si>
  <si>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</si>
  <si>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</si>
  <si>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</si>
  <si>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</si>
  <si>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</si>
  <si>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</si>
  <si>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</si>
  <si>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</si>
  <si>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</si>
  <si>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</si>
  <si>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</si>
  <si>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</si>
  <si>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</si>
  <si>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</si>
  <si>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</si>
  <si>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</si>
  <si>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</si>
  <si>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</si>
  <si>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</si>
  <si>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</si>
  <si>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</si>
  <si>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</si>
  <si>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</si>
  <si>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</si>
  <si>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</si>
  <si>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</si>
  <si>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</si>
  <si>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</si>
  <si>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</si>
  <si>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</si>
  <si>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</si>
  <si>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</si>
  <si>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</si>
  <si>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</si>
  <si>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</si>
  <si>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</si>
  <si>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</si>
  <si>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</si>
  <si>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</si>
  <si>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</si>
  <si>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</si>
  <si>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</si>
  <si>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</si>
  <si>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</si>
  <si>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</si>
  <si>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</si>
  <si>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</si>
  <si>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</si>
  <si>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</si>
  <si>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</si>
  <si>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</si>
  <si>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</si>
  <si>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</si>
  <si>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</si>
  <si>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</si>
  <si>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</si>
  <si>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</si>
  <si>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</si>
  <si>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</si>
  <si>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</si>
  <si>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</si>
  <si>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</si>
  <si>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</si>
  <si>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</si>
  <si>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</si>
  <si>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</si>
  <si>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</si>
  <si>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</si>
  <si>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</si>
  <si>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</si>
  <si>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</si>
  <si>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</si>
  <si>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</si>
  <si>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</si>
  <si>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</si>
  <si>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</si>
  <si>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</si>
  <si>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</si>
  <si>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</si>
  <si>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</si>
  <si>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</si>
  <si>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</si>
  <si>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</si>
  <si>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</si>
  <si>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</si>
  <si>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</si>
  <si>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</si>
  <si>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</si>
  <si>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</si>
  <si>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</si>
  <si>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</si>
  <si>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</si>
  <si>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</si>
  <si>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</si>
  <si>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</si>
  <si>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</si>
  <si>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</si>
  <si>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</si>
  <si>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</si>
  <si>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</si>
  <si>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</si>
  <si>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</si>
  <si>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</si>
  <si>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</si>
  <si>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</si>
  <si>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</si>
  <si>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</si>
  <si>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</si>
  <si>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</si>
  <si>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</si>
  <si>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</si>
  <si>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</si>
  <si>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</si>
  <si>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</si>
  <si>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</si>
  <si>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</si>
  <si>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</si>
  <si>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</si>
  <si>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</si>
  <si>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</si>
  <si>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</si>
  <si>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</si>
  <si>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</si>
  <si>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</si>
  <si>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</si>
  <si>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</si>
  <si>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</si>
  <si>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</si>
  <si>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</si>
  <si>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</si>
  <si>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</si>
  <si>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</si>
  <si>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</si>
  <si>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</si>
  <si>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</si>
  <si>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</si>
  <si>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</si>
  <si>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</si>
  <si>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</si>
  <si>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</si>
  <si>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</si>
  <si>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</si>
  <si>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</si>
  <si>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</si>
  <si>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</si>
  <si>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</si>
  <si>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</si>
  <si>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</si>
  <si>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</si>
  <si>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</si>
  <si>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</si>
  <si>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</si>
  <si>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</si>
  <si>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</si>
  <si>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</si>
  <si>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</si>
  <si>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</si>
  <si>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</si>
  <si>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</si>
  <si>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</si>
  <si>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</si>
  <si>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</si>
  <si>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</si>
  <si>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</si>
  <si>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</si>
  <si>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</si>
  <si>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</si>
  <si>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</si>
  <si>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</si>
  <si>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</si>
  <si>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</si>
  <si>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</si>
  <si>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</si>
  <si>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</si>
  <si>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</si>
  <si>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</si>
  <si>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</si>
  <si>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</si>
  <si>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</si>
  <si>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</si>
  <si>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</si>
  <si>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</si>
  <si>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</si>
  <si>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</si>
  <si>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</si>
  <si>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</si>
  <si>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</si>
  <si>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</si>
  <si>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</si>
  <si>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</si>
  <si>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</si>
  <si>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</si>
  <si>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</si>
  <si>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</si>
  <si>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</si>
  <si>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</si>
  <si>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</si>
  <si>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</si>
  <si>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</si>
  <si>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</si>
  <si>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</si>
  <si>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</si>
  <si>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</si>
  <si>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</si>
  <si>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</si>
  <si>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</si>
  <si>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</si>
  <si>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</si>
  <si>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</si>
  <si>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</si>
  <si>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</si>
  <si>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</si>
  <si>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</si>
  <si>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</si>
  <si>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</si>
  <si>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</si>
  <si>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</si>
  <si>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</si>
  <si>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</si>
  <si>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</si>
  <si>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</si>
  <si>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</si>
  <si>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</si>
  <si>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</si>
  <si>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</si>
  <si>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</si>
  <si>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</si>
  <si>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</si>
  <si>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</si>
  <si>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</si>
  <si>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</si>
  <si>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</si>
  <si>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</si>
  <si>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</si>
  <si>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</si>
  <si>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</si>
  <si>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</si>
  <si>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</si>
  <si>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</si>
  <si>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</si>
  <si>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</si>
  <si>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</si>
  <si>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</si>
  <si>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</si>
  <si>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</si>
  <si>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</si>
  <si>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</si>
  <si>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</si>
  <si>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</si>
  <si>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</si>
  <si>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</si>
  <si>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</si>
  <si>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</si>
  <si>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</si>
  <si>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</si>
  <si>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</si>
  <si>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</si>
  <si>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</si>
  <si>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</si>
  <si>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</si>
  <si>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</si>
  <si>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</si>
  <si>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</si>
  <si>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</si>
  <si>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</si>
  <si>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</si>
  <si>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</si>
  <si>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</si>
  <si>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</si>
  <si>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</si>
  <si>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</si>
  <si>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</si>
  <si>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</si>
  <si>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</si>
  <si>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</si>
  <si>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</si>
  <si>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</si>
  <si>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</si>
  <si>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</si>
  <si>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</si>
  <si>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</si>
  <si>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</si>
  <si>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</si>
  <si>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</si>
  <si>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</si>
  <si>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</si>
  <si>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</si>
  <si>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</si>
  <si>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</si>
  <si>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</si>
  <si>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</si>
  <si>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</si>
  <si>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</si>
  <si>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</si>
  <si>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</si>
  <si>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</si>
  <si>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</si>
  <si>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</si>
  <si>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</si>
  <si>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</si>
  <si>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</si>
  <si>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</si>
  <si>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</si>
  <si>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</si>
  <si>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</si>
  <si>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</si>
  <si>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</si>
  <si>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</si>
  <si>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</si>
  <si>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</si>
  <si>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</si>
  <si>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</si>
  <si>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</si>
  <si>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</si>
  <si>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</si>
  <si>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</si>
  <si>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</si>
  <si>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</si>
  <si>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</si>
  <si>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</si>
  <si>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</si>
  <si>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</si>
  <si>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</si>
  <si>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</si>
  <si>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</si>
  <si>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</si>
  <si>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</si>
  <si>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</si>
  <si>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</si>
  <si>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</si>
  <si>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</si>
  <si>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</si>
  <si>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</si>
  <si>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</si>
  <si>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</si>
  <si>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</si>
  <si>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</si>
  <si>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</si>
  <si>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</si>
  <si>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</si>
  <si>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</si>
  <si>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</si>
  <si>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</si>
  <si>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</si>
  <si>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</si>
  <si>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</si>
  <si>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</si>
  <si>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</si>
  <si>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</si>
  <si>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</si>
  <si>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</si>
  <si>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</si>
  <si>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</si>
  <si>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</si>
  <si>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</si>
  <si>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</si>
  <si>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</si>
  <si>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</si>
  <si>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</si>
  <si>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</si>
  <si>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</si>
  <si>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</si>
  <si>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</si>
  <si>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</si>
  <si>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</si>
  <si>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</si>
  <si>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</si>
  <si>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</si>
  <si>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</si>
  <si>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</si>
  <si>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</si>
  <si>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</si>
  <si>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</si>
  <si>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</si>
  <si>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</si>
  <si>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</si>
  <si>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</si>
  <si>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</si>
  <si>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</si>
  <si>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</si>
  <si>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</si>
  <si>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</si>
  <si>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</si>
  <si>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</si>
  <si>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</si>
  <si>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</si>
  <si>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</si>
  <si>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</si>
  <si>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</si>
  <si>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</si>
  <si>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</si>
  <si>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</si>
  <si>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</si>
  <si>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</si>
  <si>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</si>
  <si>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</si>
  <si>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</si>
  <si>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</si>
  <si>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</si>
  <si>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</si>
  <si>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</si>
  <si>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</si>
  <si>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</si>
  <si>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</si>
  <si>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</si>
  <si>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</si>
  <si>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</si>
  <si>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</si>
  <si>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</si>
  <si>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</si>
  <si>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</si>
  <si>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</si>
  <si>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</si>
  <si>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</si>
  <si>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</si>
  <si>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</si>
  <si>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</si>
  <si>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</si>
  <si>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</si>
  <si>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</si>
  <si>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</si>
  <si>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</si>
  <si>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</si>
  <si>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</si>
  <si>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</si>
  <si>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</si>
  <si>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</si>
  <si>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</si>
  <si>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</si>
  <si>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</si>
  <si>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</si>
  <si>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</si>
  <si>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</si>
  <si>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</si>
  <si>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</si>
  <si>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</si>
  <si>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</si>
  <si>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</si>
  <si>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</si>
  <si>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</si>
  <si>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</si>
  <si>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</si>
  <si>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</si>
  <si>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</si>
  <si>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</si>
  <si>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</si>
  <si>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</si>
  <si>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</si>
  <si>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</si>
  <si>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</si>
  <si>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</si>
  <si>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</si>
  <si>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</si>
  <si>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</si>
  <si>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</si>
  <si>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</si>
  <si>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</si>
  <si>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</si>
  <si>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</si>
  <si>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</si>
  <si>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</si>
  <si>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</si>
  <si>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</si>
  <si>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</si>
  <si>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</si>
  <si>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</si>
  <si>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</si>
  <si>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</si>
  <si>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</si>
  <si>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</si>
  <si>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</si>
  <si>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</si>
  <si>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</si>
  <si>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</si>
  <si>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</si>
  <si>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</si>
  <si>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</si>
  <si>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</si>
  <si>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</si>
  <si>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</si>
  <si>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</si>
  <si>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</si>
  <si>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</si>
  <si>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</si>
  <si>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</si>
  <si>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</si>
  <si>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</si>
  <si>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</si>
  <si>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</si>
  <si>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</si>
  <si>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</si>
  <si>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</si>
  <si>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</si>
  <si>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</si>
  <si>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</si>
  <si>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</si>
  <si>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</si>
  <si>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</si>
  <si>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</si>
  <si>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</si>
  <si>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</si>
  <si>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</si>
  <si>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</si>
  <si>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</si>
  <si>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</si>
  <si>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</si>
  <si>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</si>
  <si>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</si>
  <si>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</si>
  <si>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</si>
  <si>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</si>
  <si>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</si>
  <si>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</si>
  <si>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</si>
  <si>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</si>
  <si>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</si>
  <si>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</si>
  <si>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</si>
  <si>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</si>
  <si>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</si>
  <si>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</si>
  <si>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</si>
  <si>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</si>
  <si>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</si>
  <si>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</si>
  <si>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</si>
  <si>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</si>
  <si>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</si>
  <si>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</si>
  <si>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</si>
  <si>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</si>
  <si>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</si>
  <si>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</si>
  <si>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</si>
  <si>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</si>
  <si>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</si>
  <si>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</si>
  <si>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</si>
  <si>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</si>
  <si>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</si>
  <si>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</si>
  <si>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</si>
  <si>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</si>
  <si>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</si>
  <si>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</si>
  <si>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</si>
  <si>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</si>
  <si>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</si>
  <si>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</si>
  <si>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</si>
  <si>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</si>
  <si>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</si>
  <si>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</si>
  <si>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</si>
  <si>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</si>
  <si>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</si>
  <si>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</si>
  <si>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</si>
  <si>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</si>
  <si>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</si>
  <si>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</si>
  <si>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</si>
  <si>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</si>
  <si>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</si>
  <si>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</si>
  <si>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</si>
  <si>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</si>
  <si>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</si>
  <si>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</si>
  <si>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</si>
  <si>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</si>
  <si>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</si>
  <si>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</si>
  <si>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</si>
  <si>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</si>
  <si>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</si>
  <si>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</si>
  <si>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</si>
  <si>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</si>
  <si>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</si>
  <si>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</si>
  <si>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</si>
  <si>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</si>
  <si>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</si>
  <si>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</si>
  <si>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</si>
  <si>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</si>
  <si>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</si>
  <si>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</si>
  <si>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</si>
  <si>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</si>
  <si>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</si>
  <si>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</si>
  <si>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</si>
  <si>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</si>
  <si>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</si>
  <si>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</si>
  <si>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</si>
  <si>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</si>
  <si>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</si>
  <si>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</si>
  <si>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</si>
  <si>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</si>
  <si>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</si>
  <si>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</si>
  <si>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</si>
  <si>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</si>
  <si>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</si>
  <si>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</si>
  <si>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</si>
  <si>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</si>
  <si>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</si>
  <si>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</si>
  <si>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</si>
  <si>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</si>
  <si>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</si>
  <si>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</si>
  <si>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</si>
  <si>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</si>
  <si>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</si>
  <si>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</si>
  <si>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</si>
  <si>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</si>
  <si>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</si>
  <si>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</si>
  <si>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</si>
  <si>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</si>
  <si>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</si>
  <si>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</si>
  <si>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</si>
  <si>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</si>
  <si>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</si>
  <si>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</si>
  <si>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</si>
  <si>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</si>
  <si>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</si>
  <si>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</si>
  <si>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</si>
  <si>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</si>
  <si>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</si>
  <si>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</si>
  <si>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</si>
  <si>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</si>
  <si>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</si>
  <si>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</si>
  <si>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</si>
  <si>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</si>
  <si>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</si>
  <si>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</si>
  <si>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</si>
  <si>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</si>
  <si>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</si>
  <si>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</si>
  <si>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</si>
  <si>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</si>
  <si>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</si>
  <si>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</si>
  <si>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</si>
  <si>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</si>
  <si>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</si>
  <si>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</si>
  <si>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</si>
  <si>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</si>
  <si>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</si>
  <si>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</si>
  <si>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</si>
  <si>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</si>
  <si>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</si>
  <si>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</si>
  <si>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</si>
  <si>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</si>
  <si>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</si>
  <si>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</si>
  <si>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</si>
  <si>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</si>
  <si>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</si>
  <si>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</si>
  <si>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</si>
  <si>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</si>
  <si>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</si>
  <si>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</si>
  <si>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</si>
  <si>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</si>
  <si>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</si>
  <si>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</si>
  <si>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</si>
  <si>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</si>
  <si>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</si>
  <si>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</si>
  <si>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</si>
  <si>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</si>
  <si>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</si>
  <si>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</si>
  <si>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</si>
  <si>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</si>
  <si>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</si>
  <si>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</si>
  <si>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</si>
  <si>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</si>
  <si>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</si>
  <si>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</si>
  <si>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</si>
  <si>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</si>
  <si>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</si>
  <si>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</si>
  <si>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</si>
  <si>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</si>
  <si>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</si>
  <si>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</si>
  <si>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</si>
  <si>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</si>
  <si>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</si>
  <si>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</si>
  <si>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</si>
  <si>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</si>
  <si>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</si>
  <si>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</si>
  <si>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</si>
  <si>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</si>
  <si>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</si>
  <si>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</si>
  <si>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</si>
  <si>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</si>
  <si>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</si>
  <si>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</si>
  <si>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</si>
  <si>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</si>
  <si>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</si>
  <si>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</si>
  <si>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</si>
  <si>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</si>
  <si>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</si>
  <si>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</si>
  <si>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</si>
  <si>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</si>
  <si>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</si>
  <si>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</si>
  <si>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</si>
  <si>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</si>
  <si>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</si>
  <si>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</si>
  <si>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</si>
  <si>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</si>
  <si>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</si>
  <si>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</si>
  <si>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</si>
  <si>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</si>
  <si>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</si>
  <si>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</si>
  <si>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</si>
  <si>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</si>
  <si>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</si>
  <si>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</si>
  <si>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</si>
  <si>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</si>
  <si>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</si>
  <si>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</si>
  <si>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</si>
  <si>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</si>
  <si>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</si>
  <si>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</si>
  <si>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</si>
  <si>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</si>
  <si>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</si>
  <si>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</si>
  <si>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</si>
  <si>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</si>
  <si>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</si>
  <si>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</si>
  <si>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</si>
  <si>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</si>
  <si>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</si>
  <si>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</si>
  <si>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</si>
  <si>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</si>
  <si>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</si>
  <si>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</si>
  <si>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</si>
  <si>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</si>
  <si>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</si>
  <si>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</si>
  <si>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</si>
  <si>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</si>
  <si>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</si>
  <si>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</si>
  <si>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</si>
  <si>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</si>
  <si>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</si>
  <si>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</si>
  <si>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</si>
  <si>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</si>
  <si>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</si>
  <si>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</si>
  <si>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</si>
  <si>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</si>
  <si>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</si>
  <si>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</si>
  <si>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</si>
  <si>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</si>
  <si>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</si>
  <si>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</si>
  <si>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</si>
  <si>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</si>
  <si>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</si>
  <si>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</si>
  <si>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</si>
  <si>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</si>
  <si>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</si>
  <si>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</si>
  <si>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</si>
  <si>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</si>
  <si>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</si>
  <si>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</si>
  <si>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</si>
  <si>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</si>
  <si>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</si>
  <si>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</si>
  <si>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</si>
  <si>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</si>
  <si>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</si>
  <si>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</si>
  <si>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</si>
  <si>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</si>
  <si>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</si>
  <si>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</si>
  <si>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</si>
  <si>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</si>
  <si>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</si>
  <si>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</si>
  <si>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</si>
  <si>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</si>
  <si>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</si>
  <si>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</si>
  <si>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</si>
  <si>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</si>
  <si>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</si>
  <si>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</si>
  <si>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</si>
  <si>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</si>
  <si>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</si>
  <si>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</si>
  <si>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</si>
  <si>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</si>
  <si>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</si>
  <si>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</si>
  <si>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</si>
  <si>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</si>
  <si>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</si>
  <si>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</si>
  <si>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</si>
  <si>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</si>
  <si>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</si>
  <si>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</si>
  <si>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</si>
  <si>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</si>
  <si>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</si>
  <si>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</si>
  <si>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</si>
  <si>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</si>
  <si>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</si>
  <si>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</si>
  <si>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</si>
  <si>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</si>
  <si>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</si>
  <si>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</si>
  <si>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</si>
  <si>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</si>
  <si>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</si>
  <si>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</si>
  <si>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</si>
  <si>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</si>
  <si>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</si>
  <si>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</si>
  <si>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</si>
  <si>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</si>
  <si>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</si>
  <si>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</si>
  <si>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</si>
  <si>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</si>
  <si>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</si>
  <si>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</si>
  <si>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</si>
  <si>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</si>
  <si>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</si>
  <si>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</si>
  <si>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</si>
  <si>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</si>
  <si>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</si>
  <si>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</si>
  <si>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</si>
  <si>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</si>
  <si>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</si>
  <si>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</si>
  <si>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</si>
  <si>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</si>
  <si>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</si>
  <si>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</si>
  <si>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</si>
  <si>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</si>
  <si>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</si>
  <si>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</si>
  <si>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</si>
  <si>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</si>
  <si>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</si>
  <si>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</si>
  <si>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</si>
  <si>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</si>
  <si>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</si>
  <si>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</si>
  <si>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</si>
  <si>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</si>
  <si>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</si>
  <si>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</si>
  <si>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</si>
  <si>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</si>
  <si>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</si>
  <si>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</si>
  <si>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</si>
  <si>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</si>
  <si>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</si>
  <si>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</si>
  <si>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</si>
  <si>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</si>
  <si>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</si>
  <si>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</si>
  <si>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</si>
  <si>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</si>
  <si>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</si>
  <si>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</si>
  <si>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</si>
  <si>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</si>
  <si>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</si>
  <si>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</si>
  <si>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</si>
  <si>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</si>
  <si>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</si>
  <si>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</si>
  <si>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</si>
  <si>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</si>
  <si>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</si>
  <si>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</si>
  <si>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</si>
  <si>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</si>
  <si>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</si>
  <si>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</si>
  <si>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</si>
  <si>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</si>
  <si>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</si>
  <si>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</si>
  <si>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</si>
  <si>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</si>
  <si>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</si>
  <si>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</si>
  <si>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</si>
  <si>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</si>
  <si>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</si>
  <si>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</si>
  <si>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</si>
  <si>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</si>
  <si>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</si>
  <si>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</si>
  <si>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</si>
  <si>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</si>
  <si>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</si>
  <si>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</si>
  <si>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</si>
  <si>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</si>
  <si>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</si>
  <si>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</si>
  <si>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</si>
  <si>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</si>
  <si>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</si>
  <si>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</si>
  <si>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</si>
  <si>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</si>
  <si>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</si>
  <si>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</si>
  <si>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</si>
  <si>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</si>
  <si>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</si>
  <si>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</si>
  <si>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</si>
  <si>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</si>
  <si>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</si>
  <si>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</si>
  <si>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</si>
  <si>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</si>
  <si>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</si>
  <si>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</si>
  <si>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</si>
  <si>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</si>
  <si>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</si>
  <si>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</si>
  <si>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</si>
  <si>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</si>
  <si>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</si>
  <si>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</si>
  <si>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</si>
  <si>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</si>
  <si>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</si>
  <si>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</si>
  <si>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</si>
  <si>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</si>
  <si>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</si>
  <si>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</si>
  <si>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</si>
  <si>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</si>
  <si>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</si>
  <si>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</si>
  <si>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</si>
  <si>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</si>
  <si>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</si>
  <si>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</si>
  <si>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</si>
  <si>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</si>
  <si>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</si>
  <si>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</si>
  <si>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</si>
  <si>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</si>
  <si>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</si>
  <si>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</si>
  <si>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</si>
  <si>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</si>
  <si>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</si>
  <si>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</si>
  <si>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</si>
  <si>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</si>
  <si>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</si>
  <si>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</si>
  <si>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</si>
  <si>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</si>
  <si>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</si>
  <si>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</si>
  <si>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</si>
  <si>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</si>
  <si>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</si>
  <si>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</si>
  <si>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</si>
  <si>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</si>
  <si>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</si>
  <si>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</si>
  <si>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</si>
  <si>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</si>
  <si>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</si>
  <si>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</si>
  <si>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</si>
  <si>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</si>
  <si>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</si>
  <si>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</si>
  <si>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</si>
  <si>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</si>
  <si>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</si>
  <si>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</si>
  <si>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</si>
  <si>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</si>
  <si>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</si>
  <si>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</si>
  <si>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</si>
  <si>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</si>
  <si>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</si>
  <si>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</si>
  <si>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</si>
  <si>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</si>
  <si>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</si>
  <si>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</si>
  <si>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</si>
  <si>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</si>
  <si>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</si>
  <si>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</si>
  <si>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</si>
  <si>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</si>
  <si>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</si>
  <si>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</si>
  <si>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</si>
  <si>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</si>
  <si>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</si>
  <si>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</si>
  <si>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</si>
  <si>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</si>
  <si>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</si>
  <si>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</si>
  <si>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</si>
  <si>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</si>
  <si>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</si>
  <si>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</si>
  <si>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</si>
  <si>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</si>
  <si>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</si>
  <si>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</si>
  <si>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</si>
  <si>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</si>
  <si>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</si>
  <si>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</si>
  <si>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</si>
  <si>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</si>
  <si>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</si>
  <si>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</si>
  <si>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</si>
  <si>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</si>
  <si>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</si>
  <si>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</si>
  <si>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</si>
  <si>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</si>
  <si>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</si>
  <si>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</si>
  <si>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</si>
  <si>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</si>
  <si>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</si>
  <si>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</si>
  <si>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</si>
  <si>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</si>
  <si>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</si>
  <si>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</si>
  <si>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</si>
  <si>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</si>
  <si>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</si>
  <si>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</si>
  <si>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</si>
  <si>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</si>
  <si>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</si>
  <si>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</si>
  <si>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</si>
  <si>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</si>
  <si>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</si>
  <si>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</si>
  <si>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</si>
  <si>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</si>
  <si>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</si>
  <si>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</si>
  <si>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</si>
  <si>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</si>
  <si>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</si>
  <si>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</si>
  <si>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</si>
  <si>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</si>
  <si>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</si>
  <si>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</si>
  <si>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</si>
  <si>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</si>
  <si>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</si>
  <si>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</si>
  <si>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</si>
  <si>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</si>
  <si>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</si>
  <si>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</si>
  <si>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</si>
  <si>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</si>
  <si>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</si>
  <si>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</si>
  <si>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</si>
  <si>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</si>
  <si>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</si>
  <si>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</si>
  <si>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</si>
  <si>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</si>
  <si>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</si>
  <si>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</si>
  <si>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</si>
  <si>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</si>
  <si>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</si>
  <si>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</si>
  <si>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</si>
  <si>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</si>
  <si>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</si>
  <si>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</si>
  <si>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</si>
  <si>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</si>
  <si>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</si>
  <si>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</si>
  <si>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</si>
  <si>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</si>
  <si>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</si>
  <si>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</si>
  <si>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</si>
  <si>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</si>
  <si>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</si>
  <si>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</si>
  <si>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</si>
  <si>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</si>
  <si>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</si>
  <si>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</si>
  <si>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</si>
  <si>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</si>
  <si>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</si>
  <si>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</si>
  <si>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</si>
  <si>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</si>
  <si>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</si>
  <si>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</si>
  <si>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</si>
  <si>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</si>
  <si>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</si>
  <si>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</si>
  <si>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</si>
  <si>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</si>
  <si>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</si>
  <si>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</si>
  <si>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</si>
  <si>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</si>
  <si>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</si>
  <si>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</si>
  <si>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</si>
  <si>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</si>
  <si>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</si>
  <si>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</si>
  <si>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</si>
  <si>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</si>
  <si>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</si>
  <si>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</si>
  <si>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</si>
  <si>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</si>
  <si>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</si>
  <si>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</si>
  <si>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</si>
  <si>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</si>
  <si>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</si>
  <si>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</si>
  <si>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</si>
  <si>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</si>
  <si>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</si>
  <si>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</si>
  <si>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</si>
  <si>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</si>
  <si>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</si>
  <si>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</si>
  <si>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</si>
  <si>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</si>
  <si>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</si>
  <si>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</si>
  <si>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</si>
  <si>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</si>
  <si>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</si>
  <si>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</si>
  <si>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</si>
  <si>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</si>
  <si>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</si>
  <si>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</si>
  <si>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</si>
  <si>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</si>
  <si>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</si>
  <si>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</si>
  <si>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</si>
  <si>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</si>
  <si>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</si>
  <si>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</si>
  <si>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</si>
  <si>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</si>
  <si>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</si>
  <si>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</si>
  <si>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</si>
  <si>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</si>
  <si>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</si>
  <si>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</si>
  <si>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</si>
  <si>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</si>
  <si>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</si>
  <si>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</si>
  <si>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</si>
  <si>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</si>
  <si>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</si>
  <si>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</si>
  <si>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</si>
  <si>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</si>
  <si>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</si>
  <si>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</si>
  <si>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</si>
  <si>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</si>
  <si>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</si>
  <si>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</si>
  <si>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</si>
  <si>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</si>
  <si>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</si>
  <si>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</si>
  <si>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</si>
  <si>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</si>
  <si>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</si>
  <si>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</si>
  <si>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</si>
  <si>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</si>
  <si>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</si>
  <si>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</si>
  <si>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</si>
  <si>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</si>
  <si>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</si>
  <si>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</si>
  <si>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</si>
  <si>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</si>
  <si>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</si>
  <si>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</si>
  <si>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</si>
  <si>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</si>
  <si>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</si>
  <si>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</si>
  <si>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</si>
  <si>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</si>
  <si>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</si>
  <si>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</si>
  <si>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</si>
  <si>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</si>
  <si>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</si>
  <si>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</si>
  <si>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</si>
  <si>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</si>
  <si>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</si>
  <si>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</si>
  <si>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</si>
  <si>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</si>
  <si>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</si>
  <si>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</si>
  <si>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</si>
  <si>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</si>
  <si>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</si>
  <si>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</si>
  <si>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</si>
  <si>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</si>
  <si>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</si>
  <si>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</si>
  <si>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</si>
  <si>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</si>
  <si>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</si>
  <si>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</si>
  <si>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</si>
  <si>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</si>
  <si>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</si>
  <si>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</si>
  <si>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</si>
  <si>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</si>
  <si>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</si>
  <si>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</si>
  <si>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</si>
  <si>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</si>
  <si>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</si>
  <si>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</si>
  <si>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</si>
  <si>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</si>
  <si>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</si>
  <si>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</si>
  <si>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</si>
  <si>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</si>
  <si>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</si>
  <si>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</si>
  <si>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</si>
  <si>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</si>
  <si>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</si>
  <si>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</si>
  <si>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</si>
  <si>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</si>
  <si>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</si>
  <si>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</si>
  <si>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</si>
  <si>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</si>
  <si>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</si>
  <si>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</si>
  <si>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</si>
  <si>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</si>
  <si>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</si>
  <si>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</si>
  <si>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</si>
  <si>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</si>
  <si>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</si>
  <si>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</si>
  <si>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</si>
  <si>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</si>
  <si>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</si>
  <si>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</si>
  <si>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</si>
  <si>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</si>
  <si>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</si>
  <si>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</si>
  <si>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</si>
  <si>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</si>
  <si>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</si>
  <si>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</si>
  <si>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</si>
  <si>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</si>
  <si>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</si>
  <si>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</si>
  <si>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</si>
  <si>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</si>
  <si>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</si>
  <si>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</si>
  <si>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</si>
  <si>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</si>
  <si>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</si>
  <si>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</si>
  <si>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</si>
  <si>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</si>
  <si>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</si>
  <si>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</si>
  <si>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</si>
  <si>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</si>
  <si>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</si>
  <si>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</si>
  <si>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</si>
  <si>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</si>
  <si>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</si>
  <si>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</si>
  <si>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</si>
  <si>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</si>
  <si>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</si>
  <si>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</si>
  <si>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</si>
  <si>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</si>
  <si>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</si>
  <si>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</si>
  <si>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</si>
  <si>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</si>
  <si>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</si>
  <si>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</si>
  <si>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</si>
  <si>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</si>
  <si>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</si>
  <si>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</si>
  <si>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</si>
  <si>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</si>
  <si>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</si>
  <si>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</si>
  <si>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</si>
  <si>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</si>
  <si>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</si>
  <si>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</si>
  <si>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</si>
  <si>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</si>
  <si>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</si>
  <si>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</si>
  <si>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</si>
  <si>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</si>
  <si>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</si>
  <si>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</si>
  <si>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</si>
  <si>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</si>
  <si>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</si>
  <si>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</si>
  <si>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</si>
  <si>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</si>
  <si>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</si>
  <si>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</si>
  <si>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</si>
  <si>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</si>
  <si>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</si>
  <si>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</si>
  <si>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</si>
  <si>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</si>
  <si>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</si>
  <si>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</si>
  <si>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</si>
  <si>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</si>
  <si>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</si>
  <si>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</si>
  <si>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</si>
  <si>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</si>
  <si>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</si>
  <si>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</si>
  <si>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</si>
  <si>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</si>
  <si>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</si>
  <si>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</si>
  <si>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</si>
  <si>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</si>
  <si>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</si>
  <si>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</si>
  <si>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</si>
  <si>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</si>
  <si>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</si>
  <si>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</si>
  <si>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</si>
  <si>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</si>
  <si>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</si>
  <si>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</si>
  <si>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</si>
  <si>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</si>
  <si>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</si>
  <si>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</si>
  <si>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</si>
  <si>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</si>
  <si>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</si>
  <si>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</si>
  <si>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</si>
  <si>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</si>
  <si>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</si>
  <si>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</si>
  <si>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</si>
  <si>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</si>
  <si>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</si>
  <si>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</si>
  <si>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</si>
  <si>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</si>
  <si>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</si>
  <si>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</si>
  <si>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</si>
  <si>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</si>
  <si>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</si>
  <si>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</si>
  <si>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</si>
  <si>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</si>
  <si>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</si>
  <si>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</si>
  <si>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</si>
  <si>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</si>
  <si>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</si>
  <si>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</si>
  <si>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</si>
  <si>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</si>
  <si>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</si>
  <si>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</si>
  <si>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</si>
  <si>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</si>
  <si>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</si>
  <si>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</si>
  <si>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</si>
  <si>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</si>
  <si>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</si>
  <si>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</si>
  <si>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</si>
  <si>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</si>
  <si>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</si>
  <si>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</si>
  <si>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</si>
  <si>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</si>
  <si>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</si>
  <si>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</si>
  <si>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</si>
  <si>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</si>
  <si>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</si>
  <si>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</si>
  <si>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</si>
  <si>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</si>
  <si>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</si>
  <si>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</si>
  <si>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</si>
  <si>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</si>
  <si>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</si>
  <si>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</si>
  <si>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</si>
  <si>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</si>
  <si>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</si>
  <si>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</si>
  <si>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</si>
  <si>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</si>
  <si>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</si>
  <si>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</si>
  <si>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</si>
  <si>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</si>
  <si>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</si>
  <si>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</si>
  <si>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</si>
  <si>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</si>
  <si>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</si>
  <si>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</si>
  <si>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</si>
  <si>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</si>
  <si>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</si>
  <si>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</si>
  <si>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</si>
  <si>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</si>
  <si>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</si>
  <si>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</si>
  <si>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</si>
  <si>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</si>
  <si>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</si>
  <si>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</si>
  <si>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</si>
  <si>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</si>
  <si>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</si>
  <si>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</si>
  <si>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</si>
  <si>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</si>
  <si>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</si>
  <si>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</si>
  <si>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</si>
  <si>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</si>
  <si>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</si>
  <si>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</si>
  <si>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</si>
  <si>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</si>
  <si>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</si>
  <si>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</si>
  <si>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</si>
  <si>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</si>
  <si>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</si>
  <si>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</si>
  <si>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</si>
  <si>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</si>
  <si>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</si>
  <si>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</si>
  <si>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</si>
  <si>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</si>
  <si>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</si>
  <si>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</si>
  <si>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</si>
  <si>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</si>
  <si>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</si>
  <si>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</si>
  <si>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</si>
  <si>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</si>
  <si>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</si>
  <si>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</si>
  <si>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</si>
  <si>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</si>
  <si>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</si>
  <si>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</si>
  <si>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</si>
  <si>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</si>
  <si>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</si>
  <si>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</si>
  <si>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</si>
  <si>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</si>
  <si>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</si>
  <si>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</si>
  <si>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</si>
  <si>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</si>
  <si>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</si>
  <si>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</si>
  <si>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</si>
  <si>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</si>
  <si>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</si>
  <si>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</si>
  <si>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</si>
  <si>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</si>
  <si>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</si>
  <si>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</si>
  <si>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</si>
  <si>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</si>
  <si>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</si>
  <si>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</si>
  <si>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</si>
  <si>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</si>
  <si>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</si>
  <si>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</si>
  <si>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</si>
  <si>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</si>
  <si>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</si>
  <si>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</si>
  <si>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</si>
  <si>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</si>
  <si>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</si>
  <si>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</si>
  <si>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</si>
  <si>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</si>
  <si>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</si>
  <si>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</si>
  <si>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</si>
  <si>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</si>
  <si>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</si>
  <si>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</si>
  <si>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</si>
  <si>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</si>
  <si>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</si>
  <si>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</si>
  <si>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</si>
  <si>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</si>
  <si>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</si>
  <si>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</si>
  <si>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</si>
  <si>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</si>
  <si>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</si>
  <si>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</si>
  <si>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</si>
  <si>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</si>
  <si>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</si>
  <si>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</si>
  <si>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</si>
  <si>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</si>
  <si>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</si>
  <si>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</si>
  <si>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</si>
  <si>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</si>
  <si>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</si>
  <si>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</si>
  <si>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</si>
  <si>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</si>
  <si>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</si>
  <si>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</si>
  <si>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</si>
  <si>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</si>
  <si>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</si>
  <si>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</si>
  <si>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</si>
  <si>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</si>
  <si>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</si>
  <si>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</si>
  <si>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</si>
  <si>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</si>
  <si>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</si>
  <si>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</si>
  <si>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</si>
  <si>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</si>
  <si>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</si>
  <si>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</si>
  <si>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</si>
  <si>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</si>
  <si>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</si>
  <si>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</si>
  <si>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</si>
  <si>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</si>
  <si>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</si>
  <si>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</si>
  <si>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</si>
  <si>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</si>
  <si>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</si>
  <si>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</si>
  <si>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</si>
  <si>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</si>
  <si>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</si>
  <si>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</si>
  <si>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</si>
  <si>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</si>
  <si>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</si>
  <si>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</si>
  <si>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</si>
  <si>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</si>
  <si>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</si>
  <si>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</si>
  <si>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</si>
  <si>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</si>
  <si>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</si>
  <si>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</si>
  <si>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</si>
  <si>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</si>
  <si>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</si>
  <si>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</si>
  <si>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</si>
  <si>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</si>
  <si>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</si>
  <si>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</si>
  <si>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</si>
  <si>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</si>
  <si>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</si>
  <si>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</si>
  <si>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</si>
  <si>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</si>
  <si>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</si>
  <si>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</si>
  <si>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</si>
  <si>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</si>
  <si>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</si>
  <si>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</si>
  <si>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</si>
  <si>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</si>
  <si>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</si>
  <si>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</si>
  <si>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</si>
  <si>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</si>
  <si>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</si>
  <si>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</si>
  <si>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</si>
  <si>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</si>
  <si>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</si>
  <si>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</si>
  <si>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</si>
  <si>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</si>
  <si>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</si>
  <si>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</si>
  <si>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</si>
  <si>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</si>
  <si>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</si>
  <si>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</si>
  <si>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</si>
  <si>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</si>
  <si>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</si>
  <si>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</si>
  <si>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</si>
  <si>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</si>
  <si>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</si>
  <si>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</si>
  <si>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</si>
  <si>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</si>
  <si>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</si>
  <si>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</si>
  <si>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</si>
  <si>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</si>
  <si>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</si>
  <si>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</si>
  <si>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</si>
  <si>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</si>
  <si>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</si>
  <si>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</si>
  <si>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</si>
  <si>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</si>
  <si>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</si>
  <si>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</si>
  <si>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</si>
  <si>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</si>
  <si>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</si>
  <si>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</si>
  <si>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</si>
  <si>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</si>
  <si>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</si>
  <si>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</si>
  <si>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</si>
  <si>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</si>
  <si>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</si>
  <si>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</si>
  <si>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</si>
  <si>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</si>
  <si>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</si>
  <si>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</si>
  <si>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</si>
  <si>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</si>
  <si>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</si>
  <si>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</si>
  <si>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</si>
  <si>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</si>
  <si>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</si>
  <si>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</si>
  <si>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</si>
  <si>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</si>
  <si>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</si>
  <si>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</si>
  <si>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</si>
  <si>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</si>
  <si>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</si>
  <si>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</si>
  <si>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</si>
  <si>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</si>
  <si>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</si>
  <si>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</si>
  <si>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</si>
  <si>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</si>
  <si>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</si>
  <si>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</si>
  <si>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</si>
  <si>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</si>
  <si>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</si>
  <si>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</si>
  <si>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</si>
  <si>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</si>
  <si>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</si>
  <si>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</si>
  <si>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</si>
  <si>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</si>
  <si>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</si>
  <si>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</si>
  <si>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</si>
  <si>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</si>
  <si>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</si>
  <si>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</si>
  <si>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</si>
  <si>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</si>
  <si>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</si>
  <si>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</si>
  <si>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</si>
  <si>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</si>
  <si>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</si>
  <si>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</si>
  <si>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</si>
  <si>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</si>
  <si>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</si>
  <si>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</si>
  <si>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</si>
  <si>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</si>
  <si>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</si>
  <si>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</si>
  <si>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</si>
  <si>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</si>
  <si>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</si>
  <si>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</si>
  <si>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</si>
  <si>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</si>
  <si>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</si>
  <si>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</si>
  <si>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</si>
  <si>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</si>
  <si>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</si>
  <si>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</si>
  <si>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</si>
  <si>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</si>
  <si>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</si>
  <si>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</si>
  <si>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</si>
  <si>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</si>
  <si>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</si>
  <si>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</si>
  <si>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</si>
  <si>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</si>
  <si>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</si>
  <si>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</si>
  <si>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</si>
  <si>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</si>
  <si>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</si>
  <si>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</si>
  <si>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</si>
  <si>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</si>
  <si>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</si>
  <si>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</si>
  <si>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</si>
  <si>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</si>
  <si>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</si>
  <si>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</si>
  <si>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</si>
  <si>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</si>
  <si>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</si>
  <si>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</si>
  <si>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</si>
  <si>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</si>
  <si>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</si>
  <si>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</si>
  <si>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</si>
  <si>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</si>
  <si>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</si>
  <si>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</si>
  <si>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</si>
  <si>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</si>
  <si>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</si>
  <si>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</si>
  <si>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</si>
  <si>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</si>
  <si>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</si>
  <si>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</si>
  <si>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</si>
  <si>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</si>
  <si>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</si>
  <si>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</si>
  <si>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</si>
  <si>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</si>
  <si>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</si>
  <si>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</si>
  <si>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</si>
  <si>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</si>
  <si>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</si>
  <si>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</si>
  <si>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</si>
  <si>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</si>
  <si>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</si>
  <si>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</si>
  <si>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</si>
  <si>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</si>
  <si>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</si>
  <si>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</si>
  <si>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</si>
  <si>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</si>
  <si>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</si>
  <si>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</si>
  <si>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</si>
  <si>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</si>
  <si>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</si>
  <si>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</si>
  <si>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</si>
  <si>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</si>
  <si>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</si>
  <si>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</si>
  <si>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</si>
  <si>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</si>
  <si>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</si>
  <si>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</si>
  <si>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</si>
  <si>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</si>
  <si>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</si>
  <si>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</si>
  <si>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</si>
  <si>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</si>
  <si>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</si>
  <si>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</si>
  <si>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</si>
  <si>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</si>
  <si>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</si>
  <si>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</si>
  <si>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</si>
  <si>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</si>
  <si>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</si>
  <si>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</si>
  <si>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</si>
  <si>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</si>
  <si>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</si>
  <si>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</si>
  <si>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</si>
  <si>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</si>
  <si>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</si>
  <si>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</si>
  <si>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</si>
  <si>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</si>
  <si>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</si>
  <si>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</si>
  <si>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</si>
  <si>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</si>
  <si>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</si>
  <si>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</si>
  <si>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</si>
  <si>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</si>
  <si>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</si>
  <si>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</si>
  <si>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</si>
  <si>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</si>
  <si>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</si>
  <si>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</si>
  <si>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</si>
  <si>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</si>
  <si>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</si>
  <si>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</si>
  <si>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</si>
  <si>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</si>
  <si>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</si>
  <si>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</si>
  <si>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</si>
  <si>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</si>
  <si>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</si>
  <si>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</si>
  <si>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</si>
  <si>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</si>
  <si>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</si>
  <si>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</si>
  <si>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</si>
  <si>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</si>
  <si>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</si>
  <si>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</si>
  <si>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</si>
  <si>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</si>
  <si>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</si>
  <si>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</si>
  <si>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</si>
  <si>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</si>
  <si>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</si>
  <si>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</si>
  <si>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</si>
  <si>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</si>
  <si>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</si>
  <si>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</si>
  <si>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</si>
  <si>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</si>
  <si>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</si>
  <si>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</si>
  <si>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</si>
  <si>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</si>
  <si>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</si>
  <si>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</si>
  <si>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</si>
  <si>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</si>
  <si>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</si>
  <si>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</si>
  <si>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</si>
  <si>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</si>
  <si>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</si>
  <si>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</si>
  <si>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</si>
  <si>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</si>
  <si>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</si>
  <si>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</si>
  <si>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</si>
  <si>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</si>
  <si>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</si>
  <si>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</si>
  <si>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</si>
  <si>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</si>
  <si>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</si>
  <si>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</si>
  <si>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</si>
  <si>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</si>
  <si>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</si>
  <si>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</si>
  <si>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</si>
  <si>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</si>
  <si>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</si>
  <si>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</si>
  <si>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</si>
  <si>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</si>
  <si>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</si>
  <si>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</si>
  <si>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</si>
  <si>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</si>
  <si>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</si>
  <si>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</si>
  <si>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</si>
  <si>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</si>
  <si>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</si>
  <si>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</si>
  <si>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</si>
  <si>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</si>
  <si>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</si>
  <si>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</si>
  <si>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</si>
  <si>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</si>
  <si>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</si>
  <si>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</si>
  <si>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</si>
  <si>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</si>
  <si>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</si>
  <si>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</si>
  <si>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</si>
  <si>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</si>
  <si>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</si>
  <si>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</si>
  <si>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</si>
  <si>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</si>
  <si>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</si>
  <si>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</si>
  <si>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</si>
  <si>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</si>
  <si>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</si>
  <si>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</si>
  <si>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</si>
  <si>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</si>
  <si>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</si>
  <si>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</si>
  <si>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</si>
  <si>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</si>
  <si>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</si>
  <si>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</si>
  <si>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</si>
  <si>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</si>
  <si>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</si>
  <si>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</si>
  <si>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</si>
  <si>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</si>
  <si>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</si>
  <si>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</si>
  <si>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</si>
  <si>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</si>
  <si>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</si>
  <si>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</si>
  <si>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</si>
  <si>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</si>
  <si>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</si>
  <si>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</si>
  <si>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</si>
  <si>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</si>
  <si>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</si>
  <si>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</si>
  <si>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</si>
  <si>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</si>
  <si>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</si>
  <si>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</si>
  <si>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</si>
  <si>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</si>
  <si>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</si>
  <si>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</si>
  <si>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</si>
  <si>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</si>
  <si>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</si>
  <si>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</si>
  <si>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</si>
  <si>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</si>
  <si>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</si>
  <si>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</si>
  <si>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</si>
  <si>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</si>
  <si>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</si>
  <si>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</si>
  <si>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</si>
  <si>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</si>
  <si>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</si>
  <si>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</si>
  <si>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</si>
  <si>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</si>
  <si>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</si>
  <si>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</si>
  <si>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</si>
  <si>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</si>
  <si>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</si>
  <si>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</si>
  <si>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</si>
  <si>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</si>
  <si>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</si>
  <si>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</si>
  <si>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</si>
  <si>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</si>
  <si>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</si>
  <si>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</si>
  <si>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</si>
  <si>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</si>
  <si>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</si>
  <si>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</si>
  <si>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</si>
  <si>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</si>
  <si>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</si>
  <si>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</si>
  <si>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</si>
  <si>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</si>
  <si>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</si>
  <si>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</si>
  <si>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</si>
  <si>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</si>
  <si>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</si>
  <si>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</si>
  <si>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</si>
  <si>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</si>
  <si>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</si>
  <si>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</si>
  <si>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</si>
  <si>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</si>
  <si>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</si>
  <si>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</si>
  <si>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</si>
  <si>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</si>
  <si>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</si>
  <si>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</si>
  <si>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</si>
  <si>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</si>
  <si>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</si>
  <si>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</si>
  <si>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</si>
  <si>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</si>
  <si>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</si>
  <si>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</si>
  <si>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</si>
  <si>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</si>
  <si>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</si>
  <si>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</si>
  <si>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</si>
  <si>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</si>
  <si>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</si>
  <si>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</si>
  <si>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</si>
  <si>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</si>
  <si>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</si>
  <si>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</si>
  <si>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</si>
  <si>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</si>
  <si>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</si>
  <si>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</si>
  <si>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</si>
  <si>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</si>
  <si>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</si>
  <si>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</si>
  <si>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</si>
  <si>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</si>
  <si>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</si>
  <si>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</si>
  <si>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</si>
  <si>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</si>
  <si>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</si>
  <si>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</si>
  <si>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</si>
  <si>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</si>
  <si>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</si>
  <si>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</si>
  <si>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</si>
  <si>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</si>
  <si>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</si>
  <si>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</si>
  <si>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</si>
  <si>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</si>
  <si>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</si>
  <si>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</si>
  <si>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</si>
  <si>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</si>
  <si>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</si>
  <si>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</si>
  <si>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</si>
  <si>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</si>
  <si>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</si>
  <si>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</si>
  <si>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</si>
  <si>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</si>
  <si>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</si>
  <si>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</si>
  <si>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</si>
  <si>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</si>
  <si>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</si>
  <si>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</si>
  <si>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</si>
  <si>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</si>
  <si>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</si>
  <si>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</si>
  <si>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</si>
  <si>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</si>
  <si>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</si>
  <si>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</si>
  <si>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</si>
  <si>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</si>
  <si>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</si>
  <si>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</si>
  <si>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</si>
  <si>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</si>
  <si>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</si>
  <si>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</si>
  <si>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</si>
  <si>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</si>
  <si>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</si>
  <si>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</si>
  <si>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</si>
  <si>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</si>
  <si>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</si>
  <si>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</si>
  <si>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</si>
  <si>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</si>
  <si>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</si>
  <si>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</si>
  <si>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</si>
  <si>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</si>
  <si>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</si>
  <si>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</si>
  <si>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</si>
  <si>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</si>
  <si>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</si>
  <si>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</si>
  <si>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</si>
  <si>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</si>
  <si>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</si>
  <si>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</si>
  <si>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</si>
  <si>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</si>
  <si>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</si>
  <si>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</si>
  <si>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</si>
  <si>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</si>
  <si>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</si>
  <si>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</si>
  <si>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</si>
  <si>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</si>
  <si>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</si>
  <si>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</si>
  <si>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</si>
  <si>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</si>
  <si>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</si>
  <si>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</si>
  <si>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</si>
  <si>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</si>
  <si>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</si>
  <si>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</si>
  <si>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</si>
  <si>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</si>
  <si>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</si>
  <si>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</si>
  <si>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</si>
  <si>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</si>
  <si>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</si>
  <si>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</si>
  <si>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</si>
  <si>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</si>
  <si>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</si>
  <si>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</si>
  <si>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</si>
  <si>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</si>
  <si>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</si>
  <si>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</si>
  <si>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</si>
  <si>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</si>
  <si>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</si>
  <si>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</si>
  <si>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</si>
  <si>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</si>
  <si>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</si>
  <si>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</si>
  <si>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</si>
  <si>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</si>
  <si>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</si>
  <si>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</si>
  <si>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</si>
  <si>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</si>
  <si>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</si>
  <si>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</si>
  <si>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</si>
  <si>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</si>
  <si>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</si>
  <si>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</si>
  <si>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</si>
  <si>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</si>
  <si>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</si>
  <si>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</si>
  <si>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</si>
  <si>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</si>
  <si>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</si>
  <si>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</si>
  <si>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</si>
  <si>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</si>
  <si>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</si>
  <si>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</si>
  <si>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</si>
  <si>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</si>
  <si>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</si>
  <si>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</si>
  <si>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</si>
  <si>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</si>
  <si>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</si>
  <si>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</si>
  <si>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</si>
  <si>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</si>
  <si>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</si>
  <si>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</si>
  <si>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</si>
  <si>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</si>
  <si>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</si>
  <si>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</si>
  <si>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</si>
  <si>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</si>
  <si>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</si>
  <si>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</si>
  <si>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</si>
  <si>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</si>
  <si>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</si>
  <si>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</si>
  <si>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</si>
  <si>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</si>
  <si>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</si>
  <si>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</si>
  <si>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</si>
  <si>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</si>
  <si>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</si>
  <si>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</si>
  <si>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</si>
  <si>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</si>
  <si>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</si>
  <si>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</si>
  <si>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</si>
  <si>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</si>
  <si>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</si>
  <si>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</si>
  <si>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</si>
  <si>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</si>
  <si>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</si>
  <si>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</si>
  <si>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</si>
  <si>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</si>
  <si>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</si>
  <si>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</si>
  <si>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</si>
  <si>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</si>
  <si>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</si>
  <si>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</si>
  <si>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</si>
  <si>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</si>
  <si>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</si>
  <si>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</si>
  <si>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</si>
  <si>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</si>
  <si>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</si>
  <si>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</si>
  <si>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</si>
  <si>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</si>
  <si>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</si>
  <si>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</si>
  <si>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</si>
  <si>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</si>
  <si>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</si>
  <si>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</si>
  <si>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</si>
  <si>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</si>
  <si>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</si>
  <si>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</si>
  <si>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</si>
  <si>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</si>
  <si>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</si>
  <si>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</si>
  <si>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</si>
  <si>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</si>
  <si>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</si>
  <si>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</si>
  <si>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</si>
  <si>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</si>
  <si>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</si>
  <si>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</si>
  <si>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</si>
  <si>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</si>
  <si>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</si>
  <si>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</si>
  <si>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</si>
  <si>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</si>
  <si>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</si>
  <si>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</si>
  <si>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</si>
  <si>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</si>
  <si>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</si>
  <si>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</si>
  <si>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</si>
  <si>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</si>
  <si>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</si>
  <si>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</si>
  <si>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</si>
  <si>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</si>
  <si>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</si>
  <si>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</si>
  <si>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</si>
  <si>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</si>
  <si>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</si>
  <si>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</si>
  <si>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</si>
  <si>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</si>
  <si>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</si>
  <si>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</si>
  <si>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</si>
  <si>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</si>
  <si>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</si>
  <si>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</si>
  <si>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</si>
  <si>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</si>
  <si>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</si>
  <si>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</si>
  <si>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</si>
  <si>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</si>
  <si>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</si>
  <si>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</si>
  <si>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</si>
  <si>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</si>
  <si>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</si>
  <si>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</si>
  <si>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</si>
  <si>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</si>
  <si>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</si>
  <si>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</si>
  <si>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</si>
  <si>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</si>
  <si>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</si>
  <si>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</si>
  <si>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</si>
  <si>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</si>
  <si>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</si>
  <si>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</si>
  <si>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</si>
  <si>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</si>
  <si>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</si>
  <si>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</si>
  <si>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</si>
  <si>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</si>
  <si>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</si>
  <si>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</si>
  <si>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</si>
  <si>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</si>
  <si>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</si>
  <si>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</si>
  <si>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</si>
  <si>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</si>
  <si>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</si>
  <si>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</si>
  <si>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</si>
  <si>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</si>
  <si>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</si>
  <si>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</si>
  <si>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</si>
  <si>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</si>
  <si>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</si>
  <si>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</si>
  <si>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</si>
  <si>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</si>
  <si>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</si>
  <si>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</si>
  <si>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</si>
  <si>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</si>
  <si>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</si>
  <si>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</si>
  <si>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</si>
  <si>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</si>
  <si>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</si>
  <si>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</si>
  <si>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</si>
  <si>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</si>
  <si>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</si>
  <si>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</si>
  <si>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</si>
  <si>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</si>
  <si>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</si>
  <si>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</si>
  <si>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</si>
  <si>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</si>
  <si>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</si>
  <si>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</si>
  <si>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</si>
  <si>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</si>
  <si>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</si>
  <si>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</si>
  <si>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</si>
  <si>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</si>
  <si>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</si>
  <si>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</si>
  <si>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</si>
  <si>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</si>
  <si>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</si>
  <si>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</si>
  <si>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</si>
  <si>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</si>
  <si>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</si>
  <si>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</si>
  <si>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</si>
  <si>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</si>
  <si>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</si>
  <si>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</si>
  <si>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</si>
  <si>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</si>
  <si>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</si>
  <si>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</si>
  <si>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</si>
  <si>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</si>
  <si>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</si>
  <si>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</si>
  <si>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</si>
  <si>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</si>
  <si>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</si>
  <si>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</si>
  <si>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</si>
  <si>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</si>
  <si>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</si>
  <si>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</si>
  <si>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</si>
  <si>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</si>
  <si>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</si>
  <si>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</si>
  <si>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</si>
  <si>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</si>
  <si>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</si>
  <si>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</si>
  <si>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</si>
  <si>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</si>
  <si>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</si>
  <si>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</si>
  <si>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</si>
  <si>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</si>
  <si>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</si>
  <si>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</si>
  <si>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</si>
  <si>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</si>
  <si>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</si>
  <si>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</si>
  <si>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</si>
  <si>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</si>
  <si>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</si>
  <si>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</si>
  <si>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</si>
  <si>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</si>
  <si>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</si>
  <si>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</si>
  <si>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</si>
  <si>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</si>
  <si>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</si>
  <si>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</si>
  <si>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</si>
  <si>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</si>
  <si>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</si>
  <si>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</si>
  <si>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</si>
  <si>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</si>
  <si>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</si>
  <si>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</si>
  <si>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</si>
  <si>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</si>
  <si>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</si>
  <si>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</si>
  <si>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</si>
  <si>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</si>
  <si>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</si>
  <si>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</si>
  <si>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</si>
  <si>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</si>
  <si>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</si>
  <si>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</si>
  <si>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</si>
  <si>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</si>
  <si>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</si>
  <si>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</si>
  <si>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</si>
  <si>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</si>
  <si>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</si>
  <si>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</si>
  <si>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</si>
  <si>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</si>
  <si>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</si>
  <si>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</si>
  <si>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</si>
  <si>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</si>
  <si>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</si>
  <si>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</si>
  <si>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</si>
  <si>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</si>
  <si>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</si>
  <si>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</si>
  <si>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</si>
  <si>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</si>
  <si>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</si>
  <si>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</si>
  <si>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</si>
  <si>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</si>
  <si>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</si>
  <si>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</si>
  <si>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</si>
  <si>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</si>
  <si>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</si>
  <si>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</si>
  <si>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</si>
  <si>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</si>
  <si>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</si>
  <si>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</si>
  <si>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</si>
  <si>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</si>
  <si>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</si>
  <si>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</si>
  <si>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</si>
  <si>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</si>
  <si>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</si>
  <si>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</si>
  <si>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</si>
  <si>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</si>
  <si>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</si>
  <si>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</si>
  <si>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</si>
  <si>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</si>
  <si>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</si>
  <si>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</si>
  <si>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</si>
  <si>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</si>
  <si>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</si>
  <si>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</si>
  <si>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</si>
  <si>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</si>
  <si>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</si>
  <si>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</si>
  <si>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</si>
  <si>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</si>
  <si>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</si>
  <si>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</si>
  <si>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</si>
  <si>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</si>
  <si>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</si>
  <si>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</si>
  <si>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</si>
  <si>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</si>
  <si>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</si>
  <si>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</si>
  <si>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</si>
  <si>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</si>
  <si>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</si>
  <si>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</si>
  <si>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</si>
  <si>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</si>
  <si>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</si>
  <si>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</si>
  <si>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</si>
  <si>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</si>
  <si>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</si>
  <si>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</si>
  <si>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</si>
  <si>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</si>
  <si>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</si>
  <si>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</si>
  <si>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</si>
  <si>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</si>
  <si>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</si>
  <si>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</si>
  <si>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</si>
  <si>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</si>
  <si>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</si>
  <si>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</si>
  <si>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</si>
  <si>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</si>
  <si>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</si>
  <si>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</si>
  <si>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</si>
  <si>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</si>
  <si>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</si>
  <si>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</si>
  <si>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</si>
  <si>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</si>
  <si>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</si>
  <si>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</si>
  <si>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</si>
  <si>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</si>
  <si>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</si>
  <si>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</si>
  <si>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</si>
  <si>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</si>
  <si>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</si>
  <si>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</si>
  <si>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</si>
  <si>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</si>
  <si>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</si>
  <si>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</si>
  <si>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</si>
  <si>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</si>
  <si>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</si>
  <si>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</si>
  <si>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</si>
  <si>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</si>
  <si>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</si>
  <si>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</si>
  <si>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</si>
  <si>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</si>
  <si>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</si>
  <si>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</si>
  <si>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</si>
  <si>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</si>
  <si>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</si>
  <si>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</si>
  <si>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</si>
  <si>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</si>
  <si>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</si>
  <si>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</si>
  <si>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</si>
  <si>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</si>
  <si>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</si>
  <si>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</si>
  <si>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</si>
  <si>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</si>
  <si>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</si>
  <si>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</si>
  <si>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</si>
  <si>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</si>
  <si>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</si>
  <si>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</si>
  <si>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</si>
  <si>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</si>
  <si>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</si>
  <si>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</si>
  <si>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</si>
  <si>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</si>
  <si>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</si>
  <si>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</si>
  <si>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</si>
  <si>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</si>
  <si>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</si>
  <si>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</si>
  <si>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</si>
  <si>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</si>
  <si>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</si>
  <si>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</si>
  <si>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</si>
  <si>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</si>
  <si>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</si>
  <si>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</si>
  <si>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</si>
  <si>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</si>
  <si>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</si>
  <si>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</si>
  <si>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</si>
  <si>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</si>
  <si>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</si>
  <si>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</si>
  <si>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</si>
  <si>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</si>
  <si>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</si>
  <si>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</si>
  <si>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</si>
  <si>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</si>
  <si>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</si>
  <si>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</si>
  <si>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</si>
  <si>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</si>
  <si>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</si>
  <si>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</si>
  <si>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</si>
  <si>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</si>
  <si>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</si>
  <si>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</si>
  <si>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</si>
  <si>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</si>
  <si>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</si>
  <si>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</si>
  <si>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</si>
  <si>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</si>
  <si>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</si>
  <si>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</si>
  <si>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</si>
  <si>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</si>
  <si>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</si>
  <si>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</si>
  <si>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</si>
  <si>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</si>
  <si>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</si>
  <si>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</si>
  <si>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</si>
  <si>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</si>
  <si>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</si>
  <si>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</si>
  <si>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</si>
  <si>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</si>
  <si>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</si>
  <si>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</si>
  <si>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</si>
  <si>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</si>
  <si>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</si>
  <si>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</si>
  <si>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</si>
  <si>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</si>
  <si>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</si>
  <si>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</si>
  <si>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</si>
  <si>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</si>
  <si>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</si>
  <si>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</si>
  <si>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</si>
  <si>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</si>
  <si>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</si>
  <si>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</si>
  <si>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</si>
  <si>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</si>
  <si>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</si>
  <si>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</si>
  <si>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</si>
  <si>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</si>
  <si>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</si>
  <si>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</si>
  <si>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</si>
  <si>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</si>
  <si>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</si>
  <si>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</si>
  <si>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</si>
  <si>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</si>
  <si>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</si>
  <si>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</si>
  <si>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</si>
  <si>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</si>
  <si>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</si>
  <si>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</si>
  <si>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</si>
  <si>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</si>
  <si>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</si>
  <si>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</si>
  <si>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</si>
  <si>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</si>
  <si>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</si>
  <si>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</si>
  <si>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</si>
  <si>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</si>
  <si>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</si>
  <si>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</si>
  <si>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</si>
  <si>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</si>
  <si>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</si>
  <si>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</si>
  <si>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</si>
  <si>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</si>
  <si>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</si>
  <si>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</si>
  <si>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</si>
  <si>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</si>
  <si>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</si>
  <si>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</si>
  <si>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</si>
  <si>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</si>
  <si>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</si>
  <si>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</si>
  <si>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</si>
  <si>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</si>
  <si>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</si>
  <si>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</si>
  <si>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</si>
  <si>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</si>
  <si>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</si>
  <si>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</si>
  <si>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</si>
  <si>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</si>
  <si>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</si>
  <si>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</si>
  <si>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</si>
  <si>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</si>
  <si>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</si>
  <si>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</si>
  <si>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</si>
  <si>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</si>
  <si>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</si>
  <si>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</si>
  <si>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</si>
  <si>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</si>
  <si>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</si>
  <si>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</si>
  <si>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</si>
  <si>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</si>
  <si>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</si>
  <si>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</si>
  <si>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</si>
  <si>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</si>
  <si>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</si>
  <si>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</si>
  <si>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</si>
  <si>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</si>
  <si>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</si>
  <si>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</si>
  <si>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</si>
  <si>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</si>
  <si>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</si>
  <si>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</si>
  <si>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</si>
  <si>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</si>
  <si>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</si>
  <si>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</si>
  <si>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</si>
  <si>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</si>
  <si>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</si>
  <si>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</si>
  <si>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</si>
  <si>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</si>
  <si>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</si>
  <si>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</si>
  <si>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</si>
  <si>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</si>
  <si>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</si>
  <si>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</si>
  <si>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</si>
  <si>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</si>
  <si>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</si>
  <si>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</si>
  <si>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</si>
  <si>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</si>
  <si>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</si>
  <si>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</si>
  <si>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</si>
  <si>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</si>
  <si>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</si>
  <si>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</si>
  <si>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</si>
  <si>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</si>
  <si>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</si>
  <si>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</si>
  <si>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</si>
  <si>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</si>
  <si>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</si>
  <si>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</si>
  <si>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</si>
  <si>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</si>
  <si>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</si>
  <si>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</si>
  <si>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</si>
  <si>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</si>
  <si>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</si>
  <si>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</si>
  <si>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</si>
  <si>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</si>
  <si>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</si>
  <si>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</si>
  <si>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</si>
  <si>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</si>
  <si>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</si>
  <si>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</si>
  <si>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</si>
  <si>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</si>
  <si>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</si>
  <si>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</si>
  <si>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</si>
  <si>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</si>
  <si>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</si>
  <si>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</si>
  <si>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</si>
  <si>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</si>
  <si>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</si>
  <si>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</si>
  <si>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</si>
  <si>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</si>
  <si>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</si>
  <si>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</si>
  <si>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</si>
  <si>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</si>
  <si>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</si>
  <si>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</si>
  <si>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</si>
  <si>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</si>
  <si>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</si>
  <si>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</si>
  <si>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</si>
  <si>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</si>
  <si>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</si>
  <si>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</si>
  <si>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</si>
  <si>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</si>
  <si>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</si>
  <si>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</si>
  <si>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</si>
  <si>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</si>
  <si>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</si>
  <si>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</si>
  <si>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</si>
  <si>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</si>
  <si>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</si>
  <si>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</si>
  <si>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</si>
  <si>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</si>
  <si>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</si>
  <si>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</si>
  <si>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</si>
  <si>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</si>
  <si>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</si>
  <si>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</si>
  <si>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</si>
  <si>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</si>
  <si>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</si>
  <si>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</si>
  <si>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</si>
  <si>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</si>
  <si>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</si>
  <si>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</si>
  <si>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</si>
  <si>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</si>
  <si>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</si>
  <si>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</si>
  <si>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</si>
  <si>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</si>
  <si>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</si>
  <si>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</si>
  <si>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</si>
  <si>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</si>
  <si>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</si>
  <si>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</si>
  <si>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</si>
  <si>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</si>
  <si>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</si>
  <si>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</si>
  <si>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</si>
  <si>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</si>
  <si>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</si>
  <si>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</si>
  <si>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</si>
  <si>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</si>
  <si>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</si>
  <si>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</si>
  <si>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</si>
  <si>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</si>
  <si>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</si>
  <si>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</si>
  <si>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</si>
  <si>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</si>
  <si>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</si>
  <si>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</si>
  <si>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</si>
  <si>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</si>
  <si>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</si>
  <si>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</si>
  <si>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</si>
  <si>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</si>
  <si>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</si>
  <si>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</si>
  <si>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</si>
  <si>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</si>
  <si>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</si>
  <si>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</si>
  <si>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</si>
  <si>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</si>
  <si>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</si>
  <si>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</si>
  <si>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</si>
  <si>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</si>
  <si>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</si>
  <si>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</si>
  <si>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</si>
  <si>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</si>
  <si>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</si>
  <si>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</si>
  <si>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</si>
  <si>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</si>
  <si>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</si>
  <si>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</si>
  <si>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</si>
  <si>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</si>
  <si>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</si>
  <si>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</si>
  <si>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</si>
  <si>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</si>
  <si>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</si>
  <si>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</si>
  <si>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</si>
  <si>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</si>
  <si>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</si>
  <si>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</si>
  <si>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</si>
  <si>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</si>
  <si>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</si>
  <si>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</si>
  <si>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</si>
  <si>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</si>
  <si>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</si>
  <si>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</si>
  <si>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</si>
  <si>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</si>
  <si>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</si>
  <si>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</si>
  <si>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</si>
  <si>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</si>
  <si>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</si>
  <si>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</si>
  <si>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</si>
  <si>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</si>
  <si>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</si>
  <si>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</si>
  <si>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</si>
  <si>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</si>
  <si>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</si>
  <si>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</si>
  <si>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</si>
  <si>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</si>
  <si>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</si>
  <si>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</si>
  <si>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</si>
  <si>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</si>
  <si>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</si>
  <si>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</si>
  <si>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</si>
  <si>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</si>
  <si>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</si>
  <si>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</si>
  <si>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</si>
  <si>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</si>
  <si>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</si>
  <si>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</si>
  <si>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</si>
  <si>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</si>
  <si>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</si>
  <si>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</si>
  <si>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</si>
  <si>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</si>
  <si>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</si>
  <si>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</si>
  <si>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</si>
  <si>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</si>
  <si>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</si>
  <si>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</si>
  <si>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</si>
  <si>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</si>
  <si>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</si>
  <si>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</si>
  <si>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</si>
  <si>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</si>
  <si>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</si>
  <si>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</si>
  <si>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</si>
  <si>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</si>
  <si>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</si>
  <si>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</si>
  <si>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</si>
  <si>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</si>
  <si>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</si>
  <si>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</si>
  <si>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</si>
  <si>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</si>
  <si>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</si>
  <si>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</si>
  <si>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</si>
  <si>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</si>
  <si>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</si>
  <si>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</si>
  <si>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</si>
  <si>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</si>
  <si>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</si>
  <si>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</si>
  <si>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</si>
  <si>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</si>
  <si>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</si>
  <si>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</si>
  <si>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</si>
  <si>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</si>
  <si>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</si>
  <si>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</si>
  <si>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</si>
  <si>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</si>
  <si>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</si>
  <si>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</si>
  <si>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</si>
  <si>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</si>
  <si>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</si>
  <si>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</si>
  <si>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</si>
  <si>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</si>
  <si>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</si>
  <si>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</si>
  <si>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</si>
  <si>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</si>
  <si>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</si>
  <si>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</si>
  <si>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</si>
  <si>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</si>
  <si>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</si>
  <si>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</si>
  <si>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</si>
  <si>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</si>
  <si>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</si>
  <si>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</si>
  <si>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</si>
  <si>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</si>
  <si>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</si>
  <si>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</si>
  <si>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</si>
  <si>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</si>
  <si>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</si>
  <si>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</si>
  <si>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</si>
  <si>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</si>
  <si>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</si>
  <si>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</si>
  <si>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</si>
  <si>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</si>
  <si>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</si>
  <si>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</si>
  <si>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</si>
  <si>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</si>
  <si>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</si>
  <si>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</si>
  <si>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</si>
  <si>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</si>
  <si>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</si>
  <si>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</si>
  <si>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</si>
  <si>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</si>
  <si>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</si>
  <si>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</si>
  <si>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</si>
  <si>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</si>
  <si>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</si>
  <si>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</si>
  <si>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</si>
  <si>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</si>
  <si>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</si>
  <si>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</si>
  <si>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</si>
  <si>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</si>
  <si>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</si>
  <si>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</si>
  <si>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</si>
  <si>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</si>
  <si>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</si>
  <si>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</si>
  <si>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</si>
  <si>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</si>
  <si>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</si>
  <si>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</si>
  <si>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</si>
  <si>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</si>
  <si>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</si>
  <si>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</si>
  <si>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</si>
  <si>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</si>
  <si>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</si>
  <si>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</si>
  <si>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</si>
  <si>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</si>
  <si>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</si>
  <si>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</si>
  <si>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</si>
  <si>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</si>
  <si>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</si>
  <si>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</si>
  <si>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</si>
  <si>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</si>
  <si>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</si>
  <si>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</si>
  <si>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</si>
  <si>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</si>
  <si>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</si>
  <si>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</si>
  <si>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</si>
  <si>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</si>
  <si>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</si>
  <si>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</si>
  <si>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</si>
  <si>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</si>
  <si>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</si>
  <si>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</si>
  <si>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</si>
  <si>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</si>
  <si>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</si>
  <si>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</si>
  <si>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</si>
  <si>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</si>
  <si>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</si>
  <si>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</si>
  <si>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</si>
  <si>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</si>
  <si>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</si>
  <si>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</si>
  <si>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</si>
  <si>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</si>
  <si>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</si>
  <si>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</si>
  <si>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</si>
  <si>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</si>
  <si>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</si>
  <si>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</si>
  <si>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</si>
  <si>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</si>
  <si>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</si>
  <si>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</si>
  <si>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</si>
  <si>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</si>
  <si>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</si>
  <si>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</si>
  <si>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</si>
  <si>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</si>
  <si>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</si>
  <si>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</si>
  <si>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</si>
  <si>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</si>
  <si>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</si>
  <si>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</si>
  <si>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</si>
  <si>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</si>
  <si>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</si>
  <si>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</si>
  <si>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</si>
  <si>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</si>
  <si>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</si>
  <si>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</si>
  <si>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</si>
  <si>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</si>
  <si>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</si>
  <si>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</si>
  <si>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</si>
  <si>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</si>
  <si>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</si>
  <si>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</si>
  <si>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</si>
  <si>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</si>
  <si>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</si>
  <si>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</si>
  <si>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</si>
  <si>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</si>
  <si>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</si>
  <si>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</si>
  <si>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</si>
  <si>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</si>
  <si>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</si>
  <si>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</si>
  <si>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</si>
  <si>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</si>
  <si>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</si>
  <si>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</si>
  <si>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</si>
  <si>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</si>
  <si>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</si>
  <si>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</si>
  <si>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</si>
  <si>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</si>
  <si>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</si>
  <si>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</si>
  <si>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</si>
  <si>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</si>
  <si>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</si>
  <si>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</si>
  <si>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</si>
  <si>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</si>
  <si>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</si>
  <si>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</si>
  <si>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</si>
  <si>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</si>
  <si>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</si>
  <si>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</si>
  <si>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</si>
  <si>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</si>
  <si>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</si>
  <si>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</si>
  <si>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</si>
  <si>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</si>
  <si>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</si>
  <si>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</si>
  <si>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</si>
  <si>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</si>
  <si>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</si>
  <si>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</si>
  <si>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</si>
  <si>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</si>
  <si>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</si>
  <si>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</si>
  <si>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</si>
  <si>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</si>
  <si>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</si>
  <si>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</si>
  <si>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</si>
  <si>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</si>
  <si>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</si>
  <si>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</si>
  <si>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</si>
  <si>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</si>
  <si>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</si>
  <si>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</si>
  <si>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</si>
  <si>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</si>
  <si>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</si>
  <si>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</si>
  <si>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</si>
  <si>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</si>
  <si>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</si>
  <si>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</si>
  <si>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</si>
  <si>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</si>
  <si>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</si>
  <si>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</si>
  <si>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</si>
  <si>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</si>
  <si>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</si>
  <si>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</si>
  <si>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</si>
  <si>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</si>
  <si>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</si>
  <si>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</si>
  <si>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</si>
  <si>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</si>
  <si>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</si>
  <si>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</si>
  <si>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</si>
  <si>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</si>
  <si>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</si>
  <si>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</si>
  <si>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</si>
  <si>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</si>
  <si>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</si>
  <si>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</si>
  <si>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</si>
  <si>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</si>
  <si>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</si>
  <si>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</si>
  <si>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</si>
  <si>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</si>
  <si>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</si>
  <si>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</si>
  <si>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</si>
  <si>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</si>
  <si>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</si>
  <si>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</si>
  <si>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</si>
  <si>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</si>
  <si>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</si>
  <si>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</si>
  <si>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</si>
  <si>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</si>
  <si>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</si>
  <si>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</si>
  <si>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</si>
  <si>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</si>
  <si>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</si>
  <si>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</si>
  <si>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</si>
  <si>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</si>
  <si>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</si>
  <si>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</si>
  <si>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</si>
  <si>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</si>
  <si>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</si>
  <si>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</si>
  <si>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</si>
  <si>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</si>
  <si>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</si>
  <si>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</si>
  <si>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</si>
  <si>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</si>
  <si>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</si>
  <si>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</si>
  <si>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</si>
  <si>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</si>
  <si>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</si>
  <si>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</si>
  <si>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</si>
  <si>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</si>
  <si>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</si>
  <si>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</si>
  <si>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</si>
  <si>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</si>
  <si>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</si>
  <si>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</si>
  <si>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</si>
  <si>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</si>
  <si>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</si>
  <si>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</si>
  <si>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</si>
  <si>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</si>
  <si>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</si>
  <si>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</si>
  <si>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</si>
  <si>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</si>
  <si>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</si>
  <si>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</si>
  <si>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</si>
  <si>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</si>
  <si>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</si>
  <si>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</si>
  <si>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</si>
  <si>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</si>
  <si>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</si>
  <si>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</si>
  <si>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</si>
  <si>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</si>
  <si>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</si>
  <si>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</si>
  <si>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</si>
  <si>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</si>
  <si>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</si>
  <si>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</si>
  <si>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</si>
  <si>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</si>
  <si>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</si>
  <si>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</si>
  <si>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</si>
  <si>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</si>
  <si>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</si>
  <si>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</si>
  <si>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</si>
  <si>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</si>
  <si>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</si>
  <si>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</si>
  <si>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</si>
  <si>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</si>
  <si>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</si>
  <si>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</si>
  <si>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</si>
  <si>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</si>
  <si>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</si>
  <si>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</si>
  <si>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</si>
  <si>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</si>
  <si>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</si>
  <si>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</si>
  <si>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</si>
  <si>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</si>
  <si>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</si>
  <si>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</si>
  <si>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</si>
  <si>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</si>
  <si>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</si>
  <si>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</si>
  <si>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</si>
  <si>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</si>
  <si>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</si>
  <si>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</si>
  <si>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</si>
  <si>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</si>
  <si>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</si>
  <si>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</si>
  <si>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</si>
  <si>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</si>
  <si>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</si>
  <si>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</si>
  <si>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</si>
  <si>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</si>
  <si>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</si>
  <si>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</si>
  <si>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</si>
  <si>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</si>
  <si>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</si>
  <si>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</si>
  <si>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</si>
  <si>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</si>
  <si>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</si>
  <si>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</si>
  <si>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</si>
  <si>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</si>
  <si>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</si>
  <si>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</si>
  <si>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</si>
  <si>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</si>
  <si>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</si>
  <si>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</si>
  <si>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</si>
  <si>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</si>
  <si>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</si>
  <si>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</si>
  <si>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</si>
  <si>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</si>
  <si>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</si>
  <si>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</si>
  <si>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</si>
  <si>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</si>
  <si>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</si>
  <si>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</si>
  <si>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</si>
  <si>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</si>
  <si>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</si>
  <si>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</si>
  <si>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</si>
  <si>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</si>
  <si>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</si>
  <si>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</si>
  <si>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</si>
  <si>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</si>
  <si>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</si>
  <si>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</si>
  <si>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</si>
  <si>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</si>
  <si>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</si>
  <si>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</si>
  <si>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</si>
  <si>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</si>
  <si>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</si>
  <si>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</si>
  <si>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</si>
  <si>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</si>
  <si>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</si>
  <si>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</si>
  <si>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</si>
  <si>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</si>
  <si>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</si>
  <si>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</si>
  <si>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</si>
  <si>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</si>
  <si>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</si>
  <si>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</si>
  <si>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</si>
  <si>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</si>
  <si>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</si>
  <si>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</si>
  <si>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</si>
  <si>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</si>
  <si>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</si>
  <si>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</si>
  <si>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</si>
  <si>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</si>
  <si>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</si>
  <si>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</si>
  <si>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</si>
  <si>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</si>
  <si>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</si>
  <si>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</si>
  <si>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</si>
  <si>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</si>
  <si>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</si>
  <si>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</si>
  <si>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</si>
  <si>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</si>
  <si>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</si>
  <si>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</si>
  <si>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</si>
  <si>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</si>
  <si>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</si>
  <si>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</si>
  <si>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</si>
  <si>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</si>
  <si>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</si>
  <si>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</si>
  <si>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</si>
  <si>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</si>
  <si>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</si>
  <si>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</si>
  <si>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</si>
  <si>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</si>
  <si>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</si>
  <si>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</si>
  <si>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</si>
  <si>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</si>
  <si>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</si>
  <si>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</si>
  <si>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</si>
  <si>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</si>
  <si>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</si>
  <si>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</si>
  <si>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</si>
  <si>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</si>
  <si>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</si>
  <si>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</si>
  <si>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</si>
  <si>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</si>
  <si>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</si>
  <si>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</si>
  <si>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</si>
  <si>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</si>
  <si>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</si>
  <si>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</si>
  <si>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</si>
  <si>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</si>
  <si>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</si>
  <si>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</si>
  <si>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</si>
  <si>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</si>
  <si>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</si>
  <si>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</si>
  <si>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</si>
  <si>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</si>
  <si>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</si>
  <si>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</si>
  <si>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</si>
  <si>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</si>
  <si>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</si>
  <si>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</si>
  <si>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</si>
  <si>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</si>
  <si>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</si>
  <si>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</si>
  <si>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</si>
  <si>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</si>
  <si>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</si>
  <si>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</si>
  <si>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</si>
  <si>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</si>
  <si>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</si>
  <si>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</si>
  <si>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</si>
  <si>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</si>
  <si>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</si>
  <si>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</si>
  <si>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</si>
  <si>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</si>
  <si>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</si>
  <si>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</si>
  <si>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</si>
  <si>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</si>
  <si>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</si>
  <si>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</si>
  <si>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</si>
  <si>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</si>
  <si>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</si>
  <si>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</si>
  <si>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</si>
  <si>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</si>
  <si>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</si>
  <si>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</si>
  <si>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</si>
  <si>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</si>
  <si>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</si>
  <si>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</si>
  <si>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</si>
  <si>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</si>
  <si>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</si>
  <si>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</si>
  <si>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</si>
  <si>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</si>
  <si>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</si>
  <si>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</si>
  <si>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</si>
  <si>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</si>
  <si>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</si>
  <si>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</si>
  <si>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</si>
  <si>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</si>
  <si>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</si>
  <si>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</si>
  <si>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</si>
  <si>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</si>
  <si>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</si>
  <si>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</si>
  <si>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</si>
  <si>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</si>
  <si>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</si>
  <si>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</si>
  <si>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</si>
  <si>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</si>
  <si>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</si>
  <si>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</si>
  <si>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</si>
  <si>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</si>
  <si>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</si>
  <si>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</si>
  <si>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</si>
  <si>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</si>
  <si>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</si>
  <si>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</si>
  <si>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</si>
  <si>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</si>
  <si>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</si>
  <si>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</si>
  <si>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</si>
  <si>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</si>
  <si>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</si>
  <si>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</si>
  <si>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</si>
  <si>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</si>
  <si>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</si>
  <si>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</si>
  <si>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</si>
  <si>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</si>
  <si>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</si>
  <si>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</si>
  <si>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</si>
  <si>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</si>
  <si>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</si>
  <si>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</si>
  <si>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</si>
  <si>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</si>
  <si>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</si>
  <si>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</si>
  <si>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</si>
  <si>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</si>
  <si>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</si>
  <si>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</si>
  <si>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</si>
  <si>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</si>
  <si>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</si>
  <si>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</si>
  <si>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</si>
  <si>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</si>
  <si>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</si>
  <si>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</si>
  <si>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</si>
  <si>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</si>
  <si>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</si>
  <si>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</si>
  <si>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</si>
  <si>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</si>
  <si>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</si>
  <si>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</si>
  <si>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</si>
  <si>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</si>
  <si>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</si>
  <si>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</si>
  <si>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</si>
  <si>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</si>
  <si>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</si>
  <si>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</si>
  <si>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</si>
  <si>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</si>
  <si>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</si>
  <si>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</si>
  <si>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</si>
  <si>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</si>
  <si>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</si>
  <si>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</si>
  <si>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</si>
  <si>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</si>
  <si>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</si>
  <si>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</si>
  <si>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</si>
  <si>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</si>
  <si>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</si>
  <si>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</si>
  <si>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</si>
  <si>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</si>
  <si>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</si>
  <si>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</si>
  <si>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</si>
  <si>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</si>
  <si>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</si>
  <si>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</si>
  <si>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</si>
  <si>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</si>
  <si>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</si>
  <si>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</si>
  <si>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</si>
  <si>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</si>
  <si>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</si>
  <si>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</si>
  <si>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</si>
  <si>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</si>
  <si>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</si>
  <si>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</si>
  <si>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</si>
  <si>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</si>
  <si>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</si>
  <si>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</si>
  <si>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</si>
  <si>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</si>
  <si>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</si>
  <si>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</si>
  <si>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</si>
  <si>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</si>
  <si>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</si>
  <si>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</si>
  <si>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</si>
  <si>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</si>
  <si>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</si>
  <si>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</si>
  <si>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</si>
  <si>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</si>
  <si>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</si>
  <si>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</si>
  <si>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</si>
  <si>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</si>
  <si>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</si>
  <si>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</si>
  <si>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</si>
  <si>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</si>
  <si>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</si>
  <si>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</si>
  <si>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</si>
  <si>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</si>
  <si>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</si>
  <si>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</si>
  <si>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</si>
  <si>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</si>
  <si>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</si>
  <si>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</si>
  <si>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</si>
  <si>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</si>
  <si>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</si>
  <si>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</si>
  <si>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</si>
  <si>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</si>
  <si>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</si>
  <si>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</si>
  <si>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</si>
  <si>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</si>
  <si>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</si>
  <si>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</si>
  <si>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</si>
  <si>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</si>
  <si>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</si>
  <si>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</si>
  <si>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</si>
  <si>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</si>
  <si>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</si>
  <si>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</si>
  <si>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</si>
  <si>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</si>
  <si>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</si>
  <si>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</si>
  <si>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</si>
  <si>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</si>
  <si>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</si>
  <si>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</si>
  <si>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</si>
  <si>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</si>
  <si>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</si>
  <si>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</si>
  <si>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</si>
  <si>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</si>
  <si>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</si>
  <si>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</si>
  <si>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</si>
  <si>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</si>
  <si>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</si>
  <si>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</si>
  <si>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</si>
  <si>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</si>
  <si>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</si>
  <si>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</si>
  <si>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</si>
  <si>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</si>
  <si>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</si>
  <si>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</si>
  <si>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</si>
  <si>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</si>
  <si>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</si>
  <si>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</si>
  <si>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</si>
  <si>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</si>
  <si>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</si>
  <si>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</si>
  <si>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</si>
  <si>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</si>
  <si>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</si>
  <si>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</si>
  <si>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</si>
  <si>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</si>
  <si>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</si>
  <si>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</si>
  <si>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</si>
  <si>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</si>
  <si>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</si>
  <si>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</si>
  <si>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</si>
  <si>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</si>
  <si>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</si>
  <si>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</si>
  <si>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</si>
  <si>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</si>
  <si>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</si>
  <si>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</si>
  <si>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</si>
  <si>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</si>
  <si>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</si>
  <si>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</si>
  <si>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</si>
  <si>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</si>
  <si>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</si>
  <si>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</si>
  <si>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</si>
  <si>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</si>
  <si>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</si>
  <si>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</si>
  <si>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</si>
  <si>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</si>
  <si>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</si>
  <si>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</si>
  <si>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</si>
  <si>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</si>
  <si>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</si>
  <si>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</si>
  <si>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</si>
  <si>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</si>
  <si>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</si>
  <si>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</si>
  <si>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</si>
  <si>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</si>
  <si>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</si>
  <si>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</si>
  <si>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</si>
  <si>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</si>
  <si>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</si>
  <si>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</si>
  <si>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</si>
  <si>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</si>
  <si>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</si>
  <si>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</si>
  <si>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</si>
  <si>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</si>
  <si>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</si>
  <si>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</si>
  <si>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</si>
  <si>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</si>
  <si>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</si>
  <si>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</si>
  <si>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</si>
  <si>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</si>
  <si>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</si>
  <si>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</si>
  <si>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</si>
  <si>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</si>
  <si>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</si>
  <si>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</si>
  <si>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</si>
  <si>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</si>
  <si>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</si>
  <si>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</si>
  <si>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</si>
  <si>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</si>
  <si>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</si>
  <si>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</si>
  <si>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</si>
  <si>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</si>
  <si>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</si>
  <si>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</si>
  <si>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</si>
  <si>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</si>
  <si>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</si>
  <si>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</si>
  <si>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</si>
  <si>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</si>
  <si>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</si>
  <si>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</si>
  <si>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</si>
  <si>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</si>
  <si>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</si>
  <si>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</si>
  <si>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</si>
  <si>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</si>
  <si>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</si>
  <si>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</si>
  <si>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</si>
  <si>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</si>
  <si>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</si>
  <si>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</si>
  <si>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</si>
  <si>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</si>
  <si>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</si>
  <si>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</si>
  <si>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</si>
  <si>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</si>
  <si>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</si>
  <si>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</si>
  <si>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</si>
  <si>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</si>
  <si>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</si>
  <si>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</si>
  <si>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</si>
  <si>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</si>
  <si>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</si>
  <si>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</si>
  <si>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</si>
  <si>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</si>
  <si>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</si>
  <si>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</si>
  <si>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</si>
  <si>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</si>
  <si>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</si>
  <si>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</si>
  <si>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</si>
  <si>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</si>
  <si>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</si>
  <si>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</si>
  <si>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</si>
  <si>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</si>
  <si>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</si>
  <si>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</si>
  <si>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</si>
  <si>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</si>
  <si>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</si>
  <si>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</si>
  <si>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</si>
  <si>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</si>
  <si>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</si>
  <si>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</si>
  <si>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</si>
  <si>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</si>
  <si>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</si>
  <si>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</si>
  <si>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</si>
  <si>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</si>
  <si>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</si>
  <si>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</si>
  <si>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</si>
  <si>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</si>
  <si>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</si>
  <si>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</si>
  <si>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</si>
  <si>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</si>
  <si>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</si>
  <si>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</si>
  <si>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</si>
  <si>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</si>
  <si>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</si>
  <si>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</si>
  <si>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</si>
  <si>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</si>
  <si>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</si>
  <si>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</si>
  <si>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</si>
  <si>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</si>
  <si>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</si>
  <si>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</si>
  <si>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</si>
  <si>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</si>
  <si>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</si>
  <si>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</si>
  <si>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</si>
  <si>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</si>
  <si>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</si>
  <si>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</si>
  <si>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</si>
  <si>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</si>
  <si>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</si>
  <si>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</si>
  <si>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</si>
  <si>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</si>
  <si>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</si>
  <si>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</si>
  <si>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</si>
  <si>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</si>
  <si>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</si>
  <si>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</si>
  <si>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</si>
  <si>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</si>
  <si>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</si>
  <si>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</si>
  <si>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</si>
  <si>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</si>
  <si>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</si>
  <si>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</si>
  <si>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</si>
  <si>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</si>
  <si>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</si>
  <si>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</si>
  <si>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</si>
  <si>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</si>
  <si>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</si>
  <si>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</si>
  <si>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</si>
  <si>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</si>
  <si>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</si>
  <si>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</si>
  <si>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</si>
  <si>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</si>
  <si>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</si>
  <si>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</si>
  <si>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</si>
  <si>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</si>
  <si>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</si>
  <si>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</si>
  <si>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</si>
  <si>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</si>
  <si>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</si>
  <si>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</si>
  <si>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</si>
  <si>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</si>
  <si>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</si>
  <si>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</si>
  <si>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</si>
  <si>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</si>
  <si>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</si>
  <si>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</si>
  <si>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</si>
  <si>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</si>
  <si>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</si>
  <si>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</si>
  <si>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</si>
  <si>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</si>
  <si>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</si>
  <si>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</si>
  <si>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</si>
  <si>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</si>
  <si>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</si>
  <si>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</si>
  <si>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</si>
  <si>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</si>
  <si>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</si>
  <si>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</si>
  <si>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</si>
  <si>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</si>
  <si>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</si>
  <si>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</si>
  <si>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</si>
  <si>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</si>
  <si>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</si>
  <si>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</si>
  <si>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</si>
  <si>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</si>
  <si>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</si>
  <si>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</si>
  <si>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</si>
  <si>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</si>
  <si>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</si>
  <si>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</si>
  <si>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</si>
  <si>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</si>
  <si>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</si>
  <si>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</si>
  <si>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</si>
  <si>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</si>
  <si>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</si>
  <si>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</si>
  <si>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</si>
  <si>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</si>
  <si>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</si>
  <si>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</si>
  <si>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</si>
  <si>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</si>
  <si>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</si>
  <si>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</si>
  <si>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</si>
  <si>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</si>
  <si>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</si>
  <si>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</si>
  <si>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</si>
  <si>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</si>
  <si>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</si>
  <si>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</si>
  <si>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</si>
  <si>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</si>
  <si>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</si>
  <si>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</si>
  <si>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</si>
  <si>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</si>
  <si>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</si>
  <si>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</si>
  <si>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</si>
  <si>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</si>
  <si>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</si>
  <si>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</si>
  <si>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</si>
  <si>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</si>
  <si>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</si>
  <si>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</si>
  <si>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</si>
  <si>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</si>
  <si>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</si>
  <si>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</si>
  <si>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</si>
  <si>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</si>
  <si>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</si>
  <si>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</si>
  <si>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</si>
  <si>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</si>
  <si>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</si>
  <si>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</si>
  <si>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</si>
  <si>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</si>
  <si>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</si>
  <si>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</si>
  <si>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</si>
  <si>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</si>
  <si>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</si>
  <si>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</si>
  <si>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</si>
  <si>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</si>
  <si>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</si>
  <si>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</si>
  <si>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</si>
  <si>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</si>
  <si>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</si>
  <si>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</si>
  <si>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</si>
  <si>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</si>
  <si>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</si>
  <si>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</si>
  <si>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</si>
  <si>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</si>
  <si>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</si>
  <si>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</si>
  <si>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</si>
  <si>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</si>
  <si>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</si>
  <si>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</si>
  <si>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</si>
  <si>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</si>
  <si>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</si>
  <si>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</si>
  <si>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</si>
  <si>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</si>
  <si>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</si>
  <si>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</si>
  <si>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</si>
  <si>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</si>
  <si>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</si>
  <si>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</si>
  <si>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</si>
  <si>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</si>
  <si>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</si>
  <si>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</si>
  <si>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</si>
  <si>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</si>
  <si>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</si>
  <si>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</si>
  <si>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</si>
  <si>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</si>
  <si>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</si>
  <si>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</si>
  <si>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</si>
  <si>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</si>
  <si>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</si>
  <si>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</si>
  <si>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</si>
  <si>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</si>
  <si>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</si>
  <si>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</si>
  <si>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</si>
  <si>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</si>
  <si>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</si>
  <si>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</si>
  <si>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</si>
  <si>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</si>
  <si>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</si>
  <si>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</si>
  <si>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</si>
  <si>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</si>
  <si>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</si>
  <si>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</si>
  <si>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</si>
  <si>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</si>
  <si>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</si>
  <si>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</si>
  <si>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</si>
  <si>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</si>
  <si>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</si>
  <si>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</si>
  <si>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</si>
  <si>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</si>
  <si>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</si>
  <si>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</si>
  <si>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</si>
  <si>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</si>
  <si>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</si>
  <si>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</si>
  <si>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</si>
  <si>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</si>
  <si>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</si>
  <si>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</si>
  <si>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</si>
  <si>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</si>
  <si>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</si>
  <si>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</si>
  <si>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</si>
  <si>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</si>
  <si>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</si>
  <si>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</si>
  <si>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</si>
  <si>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</si>
  <si>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</si>
  <si>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</si>
  <si>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</si>
  <si>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</si>
  <si>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</si>
  <si>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</si>
  <si>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</si>
  <si>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</si>
  <si>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</si>
  <si>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</si>
  <si>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</si>
  <si>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</si>
  <si>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</si>
  <si>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</si>
  <si>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</si>
  <si>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</si>
  <si>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</si>
  <si>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</si>
  <si>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</si>
  <si>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</si>
  <si>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</si>
  <si>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</si>
  <si>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</si>
  <si>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</si>
  <si>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</si>
  <si>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</si>
  <si>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</si>
  <si>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</si>
  <si>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</si>
  <si>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</si>
  <si>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</si>
  <si>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</si>
  <si>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</si>
  <si>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</si>
  <si>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</si>
  <si>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</si>
  <si>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</si>
  <si>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</si>
  <si>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</si>
  <si>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</si>
  <si>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</si>
  <si>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</si>
  <si>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</si>
  <si>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</si>
  <si>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</si>
  <si>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</si>
  <si>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</si>
  <si>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</si>
  <si>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</si>
  <si>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</si>
  <si>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</si>
  <si>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</si>
  <si>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</si>
  <si>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</si>
  <si>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</si>
  <si>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</si>
  <si>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</si>
  <si>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</si>
  <si>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</si>
  <si>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</si>
  <si>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</si>
  <si>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</si>
  <si>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</si>
  <si>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</si>
  <si>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</si>
  <si>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</si>
  <si>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</si>
  <si>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</si>
  <si>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</si>
  <si>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</si>
  <si>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</si>
  <si>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</si>
  <si>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</si>
  <si>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</si>
  <si>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</si>
  <si>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</si>
  <si>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</si>
  <si>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</si>
  <si>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</si>
  <si>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</si>
  <si>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</si>
  <si>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</si>
  <si>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</si>
  <si>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</si>
  <si>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</si>
  <si>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</si>
  <si>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</si>
  <si>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</si>
  <si>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</si>
  <si>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</si>
  <si>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</si>
  <si>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</si>
  <si>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</si>
  <si>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</si>
  <si>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</si>
  <si>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</si>
  <si>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</si>
  <si>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</si>
  <si>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</si>
  <si>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</si>
  <si>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</si>
  <si>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</si>
  <si>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</si>
  <si>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</si>
  <si>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</si>
  <si>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</si>
  <si>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</si>
  <si>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</si>
  <si>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</si>
  <si>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</si>
  <si>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</si>
  <si>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</si>
  <si>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</si>
  <si>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</si>
  <si>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</si>
  <si>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</si>
  <si>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</si>
  <si>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</si>
  <si>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</si>
  <si>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</si>
  <si>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</si>
  <si>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</si>
  <si>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</si>
  <si>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</si>
  <si>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</si>
  <si>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</si>
  <si>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</si>
  <si>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</si>
  <si>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</si>
  <si>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</si>
  <si>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</si>
  <si>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</si>
  <si>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</si>
  <si>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</si>
  <si>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</si>
  <si>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</si>
  <si>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</si>
  <si>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</si>
  <si>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</si>
  <si>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</si>
  <si>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</si>
  <si>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</si>
  <si>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</si>
  <si>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</si>
  <si>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</si>
  <si>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</si>
  <si>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</si>
  <si>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</si>
  <si>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</si>
  <si>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</si>
  <si>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</si>
  <si>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</si>
  <si>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</si>
  <si>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</si>
  <si>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</si>
  <si>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</si>
  <si>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</si>
  <si>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</si>
  <si>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</si>
  <si>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</si>
  <si>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</si>
  <si>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</si>
  <si>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</si>
  <si>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</si>
  <si>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</si>
  <si>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</si>
  <si>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</si>
  <si>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</si>
  <si>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</si>
  <si>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</si>
  <si>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</si>
  <si>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</si>
  <si>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</si>
  <si>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</si>
  <si>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</si>
  <si>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</si>
  <si>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</si>
  <si>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</si>
  <si>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</si>
  <si>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</si>
  <si>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</si>
  <si>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</si>
  <si>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</si>
  <si>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</si>
  <si>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</si>
  <si>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</si>
  <si>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</si>
  <si>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</si>
  <si>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</si>
  <si>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</si>
  <si>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</si>
  <si>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</si>
  <si>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</si>
  <si>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</si>
  <si>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</si>
  <si>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</si>
  <si>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</si>
  <si>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</si>
  <si>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</si>
  <si>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</si>
  <si>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</si>
  <si>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</si>
  <si>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</si>
  <si>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</si>
  <si>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</si>
  <si>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</si>
  <si>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</si>
  <si>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</si>
  <si>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</si>
  <si>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</si>
  <si>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</si>
  <si>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</si>
  <si>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</si>
  <si>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</si>
  <si>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</si>
  <si>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</si>
  <si>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</si>
  <si>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</si>
  <si>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</si>
  <si>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</si>
  <si>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</si>
  <si>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</si>
  <si>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</si>
  <si>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</si>
  <si>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</si>
  <si>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</si>
  <si>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</si>
  <si>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</si>
  <si>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</si>
  <si>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</si>
  <si>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</si>
  <si>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</si>
  <si>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</si>
  <si>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</si>
  <si>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</si>
  <si>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</si>
  <si>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</si>
  <si>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</si>
  <si>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</si>
  <si>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</si>
  <si>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</si>
  <si>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</si>
  <si>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</si>
  <si>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</si>
  <si>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</si>
  <si>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</si>
  <si>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</si>
  <si>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</si>
  <si>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</si>
  <si>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</si>
  <si>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</si>
  <si>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</si>
  <si>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</si>
  <si>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</si>
  <si>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</si>
  <si>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</si>
  <si>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</si>
  <si>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</si>
  <si>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</si>
  <si>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</si>
  <si>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</si>
  <si>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</si>
  <si>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</si>
  <si>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</si>
  <si>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</si>
  <si>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</si>
  <si>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</si>
  <si>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</si>
  <si>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</si>
  <si>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</si>
  <si>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</si>
  <si>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</si>
  <si>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</si>
  <si>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</si>
  <si>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</si>
  <si>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</si>
  <si>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</si>
  <si>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</si>
  <si>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</si>
  <si>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</si>
  <si>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</si>
  <si>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</si>
  <si>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</si>
  <si>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</si>
  <si>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</si>
  <si>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</si>
  <si>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</si>
  <si>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</si>
  <si>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</si>
  <si>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</si>
  <si>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</si>
  <si>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</si>
  <si>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</si>
  <si>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</si>
  <si>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</si>
  <si>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</si>
  <si>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</si>
  <si>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</si>
  <si>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</si>
  <si>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</si>
  <si>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</si>
  <si>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</si>
  <si>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</si>
  <si>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</si>
  <si>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</si>
  <si>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</si>
  <si>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</si>
  <si>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</si>
  <si>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</si>
  <si>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</si>
  <si>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</si>
  <si>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</si>
  <si>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</si>
  <si>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</si>
  <si>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</si>
  <si>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</si>
  <si>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</si>
  <si>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</si>
  <si>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</si>
  <si>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</si>
  <si>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</si>
  <si>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</si>
  <si>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</si>
  <si>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</si>
  <si>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</si>
  <si>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</si>
  <si>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</si>
  <si>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</si>
  <si>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</si>
  <si>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</si>
  <si>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</si>
  <si>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</si>
  <si>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</si>
  <si>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</si>
  <si>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</si>
  <si>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</si>
  <si>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</si>
  <si>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</si>
  <si>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</si>
  <si>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</si>
  <si>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</si>
  <si>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</si>
  <si>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</si>
  <si>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</si>
  <si>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</si>
  <si>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</si>
  <si>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</si>
  <si>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</si>
  <si>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</si>
  <si>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</si>
  <si>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</si>
  <si>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</si>
  <si>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</si>
  <si>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</si>
  <si>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</si>
  <si>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</si>
  <si>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</si>
  <si>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</si>
  <si>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</si>
  <si>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</si>
  <si>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</si>
  <si>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</si>
  <si>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</si>
  <si>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</si>
  <si>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</si>
  <si>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</si>
  <si>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</si>
  <si>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</si>
  <si>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</si>
  <si>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</si>
  <si>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</si>
  <si>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</si>
  <si>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</si>
  <si>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</si>
  <si>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</si>
  <si>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</si>
  <si>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</si>
  <si>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</si>
  <si>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</si>
  <si>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</si>
  <si>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</si>
  <si>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</si>
  <si>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</si>
  <si>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</si>
  <si>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</si>
  <si>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</si>
  <si>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</si>
  <si>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</si>
  <si>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</si>
  <si>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</si>
  <si>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</si>
  <si>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</si>
  <si>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</si>
  <si>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</si>
  <si>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</si>
  <si>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</si>
  <si>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</si>
  <si>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</si>
  <si>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</si>
  <si>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</si>
  <si>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</si>
  <si>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</si>
  <si>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</si>
  <si>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</si>
  <si>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</si>
  <si>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</si>
  <si>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</si>
  <si>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</si>
  <si>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</si>
  <si>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</si>
  <si>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</si>
  <si>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</si>
  <si>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</si>
  <si>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</si>
  <si>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</si>
  <si>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</si>
  <si>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</si>
  <si>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</si>
  <si>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</si>
  <si>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</si>
  <si>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</si>
  <si>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</si>
  <si>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</si>
  <si>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</si>
  <si>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</si>
  <si>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</si>
  <si>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</si>
  <si>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</si>
  <si>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</si>
  <si>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</si>
  <si>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</si>
  <si>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</si>
  <si>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</si>
  <si>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</si>
  <si>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</si>
  <si>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</si>
  <si>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</si>
  <si>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</si>
  <si>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</si>
  <si>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</si>
  <si>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</si>
  <si>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</si>
  <si>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</si>
  <si>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</si>
  <si>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</si>
  <si>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</si>
  <si>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</si>
  <si>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</si>
  <si>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</si>
  <si>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</si>
  <si>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</si>
  <si>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</si>
  <si>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</si>
  <si>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</si>
  <si>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</si>
  <si>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</si>
  <si>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</si>
  <si>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</si>
  <si>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</si>
  <si>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</si>
  <si>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</si>
  <si>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</si>
  <si>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</si>
  <si>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</si>
  <si>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</si>
  <si>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</si>
  <si>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</si>
  <si>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</si>
  <si>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</si>
  <si>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</si>
  <si>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</si>
  <si>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</si>
  <si>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</si>
  <si>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</si>
  <si>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</si>
  <si>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</si>
  <si>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</si>
  <si>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</si>
  <si>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</si>
  <si>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</si>
  <si>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</si>
  <si>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</si>
  <si>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</si>
  <si>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</si>
  <si>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</si>
  <si>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</si>
  <si>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</si>
  <si>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</si>
  <si>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</si>
  <si>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</si>
  <si>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</si>
  <si>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</si>
  <si>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</si>
  <si>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</si>
  <si>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</si>
  <si>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</si>
  <si>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</si>
  <si>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</si>
  <si>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</si>
  <si>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</si>
  <si>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</si>
  <si>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</si>
  <si>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</si>
  <si>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</si>
  <si>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</si>
  <si>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</si>
  <si>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</si>
  <si>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</si>
  <si>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</si>
  <si>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</si>
  <si>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</si>
  <si>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</si>
  <si>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</si>
  <si>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</si>
  <si>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</si>
  <si>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</si>
  <si>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</si>
  <si>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</si>
  <si>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</si>
  <si>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</si>
  <si>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</si>
  <si>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</si>
  <si>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</si>
  <si>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</si>
  <si>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</si>
  <si>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</si>
  <si>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</si>
  <si>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</si>
  <si>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</si>
  <si>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</si>
  <si>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</si>
  <si>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</si>
  <si>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</si>
  <si>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</si>
  <si>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</si>
  <si>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</si>
  <si>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</si>
  <si>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</si>
  <si>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</si>
  <si>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</si>
  <si>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</si>
  <si>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</si>
  <si>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</si>
  <si>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</si>
  <si>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</si>
  <si>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</si>
  <si>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</si>
  <si>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</si>
  <si>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</si>
  <si>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</si>
  <si>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</si>
  <si>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</si>
  <si>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</si>
  <si>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</si>
  <si>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</si>
  <si>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</si>
  <si>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</si>
  <si>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</si>
  <si>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</si>
  <si>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</si>
  <si>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</si>
  <si>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</si>
  <si>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</si>
  <si>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</si>
  <si>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</si>
  <si>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</si>
  <si>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</si>
  <si>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</si>
  <si>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</si>
  <si>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</si>
  <si>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</si>
  <si>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</si>
  <si>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</si>
  <si>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</si>
  <si>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</si>
  <si>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</si>
  <si>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</si>
  <si>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</si>
  <si>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</si>
  <si>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</si>
  <si>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</si>
  <si>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</si>
  <si>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</si>
  <si>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</si>
  <si>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</si>
  <si>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</si>
  <si>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</si>
  <si>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</si>
  <si>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</si>
  <si>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</si>
  <si>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</si>
  <si>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</si>
  <si>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</si>
  <si>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</si>
  <si>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</si>
  <si>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</si>
  <si>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</si>
  <si>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</si>
  <si>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</si>
  <si>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</si>
  <si>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</si>
  <si>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</si>
  <si>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</si>
  <si>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</si>
  <si>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</si>
  <si>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</si>
  <si>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</si>
  <si>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</si>
  <si>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</si>
  <si>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</si>
  <si>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</si>
  <si>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</si>
  <si>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</si>
  <si>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</si>
  <si>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</si>
  <si>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</si>
  <si>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</si>
  <si>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</si>
  <si>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</si>
  <si>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</si>
  <si>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</si>
  <si>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</si>
  <si>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</si>
  <si>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</si>
  <si>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</si>
  <si>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</si>
  <si>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</si>
  <si>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</si>
  <si>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</si>
  <si>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</si>
  <si>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</si>
  <si>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</si>
  <si>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</si>
  <si>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</si>
  <si>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</si>
  <si>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</si>
  <si>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</si>
  <si>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</si>
  <si>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</si>
  <si>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</si>
  <si>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</si>
  <si>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</si>
  <si>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</si>
  <si>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</si>
  <si>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</si>
  <si>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</si>
  <si>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</si>
  <si>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</si>
  <si>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</si>
  <si>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</si>
  <si>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</si>
  <si>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</si>
  <si>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</si>
  <si>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</si>
  <si>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</si>
  <si>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</si>
  <si>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</si>
  <si>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</si>
  <si>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</si>
  <si>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</si>
  <si>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</si>
  <si>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</si>
  <si>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</si>
  <si>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</si>
  <si>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</si>
  <si>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</si>
  <si>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</si>
  <si>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</si>
  <si>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</si>
  <si>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</si>
  <si>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</si>
  <si>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</si>
  <si>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</si>
  <si>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</si>
  <si>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</si>
  <si>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</si>
  <si>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</si>
  <si>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</si>
  <si>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</si>
  <si>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</si>
  <si>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</si>
  <si>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</si>
  <si>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</si>
  <si>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</si>
  <si>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</si>
  <si>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</si>
  <si>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</si>
  <si>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</si>
  <si>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</si>
  <si>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</si>
  <si>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</si>
  <si>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</si>
  <si>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</si>
  <si>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</si>
  <si>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</si>
  <si>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</si>
  <si>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</si>
  <si>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</si>
  <si>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</si>
  <si>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</si>
  <si>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</si>
  <si>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</si>
  <si>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</si>
  <si>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</si>
  <si>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</si>
  <si>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</si>
  <si>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</si>
  <si>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</si>
  <si>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</si>
  <si>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</si>
  <si>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</si>
  <si>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</si>
  <si>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</si>
  <si>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</si>
  <si>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</si>
  <si>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</si>
  <si>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</si>
  <si>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</si>
  <si>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</si>
  <si>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</si>
  <si>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</si>
  <si>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</si>
  <si>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</si>
  <si>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</si>
  <si>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</si>
  <si>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</si>
  <si>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</si>
  <si>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</si>
  <si>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</si>
  <si>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</si>
  <si>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</si>
  <si>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</si>
  <si>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</si>
  <si>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</si>
  <si>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</si>
  <si>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</si>
  <si>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</si>
  <si>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</si>
  <si>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</si>
  <si>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</si>
  <si>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</si>
  <si>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</si>
  <si>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</si>
  <si>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</si>
  <si>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</si>
  <si>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</si>
  <si>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</si>
  <si>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</si>
  <si>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</si>
  <si>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</si>
  <si>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</si>
  <si>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</si>
  <si>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</si>
  <si>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</si>
  <si>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</si>
  <si>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</si>
  <si>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</si>
  <si>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</si>
  <si>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</si>
  <si>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</si>
  <si>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</si>
  <si>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</si>
  <si>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</si>
  <si>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</si>
  <si>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</si>
  <si>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</si>
  <si>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</si>
  <si>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</si>
  <si>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</si>
  <si>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</si>
  <si>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</si>
  <si>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</si>
  <si>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</si>
  <si>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</si>
  <si>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</si>
  <si>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</si>
  <si>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</si>
  <si>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</si>
  <si>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</si>
  <si>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</si>
  <si>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</si>
  <si>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</si>
  <si>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</si>
  <si>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</si>
  <si>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</si>
  <si>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</si>
  <si>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</si>
  <si>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</si>
  <si>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</si>
  <si>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</si>
  <si>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</si>
  <si>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</si>
  <si>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</si>
  <si>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</si>
  <si>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</si>
  <si>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</si>
  <si>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</si>
  <si>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</si>
  <si>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</si>
  <si>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</si>
  <si>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</si>
  <si>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</si>
  <si>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</si>
  <si>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</si>
  <si>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</si>
  <si>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</si>
  <si>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</si>
  <si>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</si>
  <si>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</si>
  <si>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</si>
  <si>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</si>
  <si>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</si>
  <si>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</si>
  <si>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</si>
  <si>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</si>
  <si>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</si>
  <si>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</si>
  <si>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</si>
  <si>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</si>
  <si>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</si>
  <si>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</si>
  <si>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</si>
  <si>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</si>
  <si>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</si>
  <si>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</si>
  <si>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</si>
  <si>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</si>
  <si>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</si>
  <si>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</si>
  <si>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</si>
  <si>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</si>
  <si>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</si>
  <si>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</si>
  <si>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</si>
  <si>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</si>
  <si>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</si>
  <si>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</si>
  <si>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</si>
  <si>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</si>
  <si>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</si>
  <si>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</si>
  <si>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</si>
  <si>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</si>
  <si>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</si>
  <si>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</si>
  <si>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</si>
  <si>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</si>
  <si>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</si>
  <si>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</si>
  <si>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</si>
  <si>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</si>
  <si>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</si>
  <si>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</si>
  <si>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</si>
  <si>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</si>
  <si>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</si>
  <si>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</si>
  <si>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</si>
  <si>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</si>
  <si>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</si>
  <si>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</si>
  <si>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</si>
  <si>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</si>
  <si>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</si>
  <si>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</si>
  <si>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</si>
  <si>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</si>
  <si>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</si>
  <si>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</si>
  <si>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</si>
  <si>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</si>
  <si>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</si>
  <si>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</si>
  <si>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</si>
  <si>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</si>
  <si>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</si>
  <si>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</si>
  <si>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</si>
  <si>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</si>
  <si>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</si>
  <si>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</si>
  <si>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</si>
  <si>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</si>
  <si>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</si>
  <si>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</si>
  <si>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</si>
  <si>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</si>
  <si>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</si>
  <si>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</si>
  <si>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</si>
  <si>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</si>
  <si>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</si>
  <si>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</si>
  <si>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</si>
  <si>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</si>
  <si>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</si>
  <si>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</si>
  <si>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</si>
  <si>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</si>
  <si>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</si>
  <si>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</si>
  <si>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</si>
  <si>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</si>
  <si>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</si>
  <si>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</si>
  <si>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</si>
  <si>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</si>
  <si>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</si>
  <si>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</si>
  <si>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</si>
  <si>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</si>
  <si>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</si>
  <si>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</si>
  <si>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</si>
  <si>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</si>
  <si>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</si>
  <si>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</si>
  <si>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</si>
  <si>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</si>
  <si>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</si>
  <si>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</si>
  <si>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</si>
  <si>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</si>
  <si>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</si>
  <si>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</si>
  <si>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</si>
  <si>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</si>
  <si>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</si>
  <si>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</si>
  <si>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</si>
  <si>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</si>
  <si>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</si>
  <si>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</si>
  <si>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</si>
  <si>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</si>
  <si>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</si>
  <si>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</si>
  <si>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</si>
  <si>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</si>
  <si>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</si>
  <si>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</si>
  <si>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</si>
  <si>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</si>
  <si>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</si>
  <si>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</si>
  <si>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</si>
  <si>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</si>
  <si>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</si>
  <si>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</si>
  <si>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</si>
  <si>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</si>
  <si>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</si>
  <si>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</si>
  <si>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</si>
  <si>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</si>
  <si>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</si>
  <si>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</si>
  <si>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</si>
  <si>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</si>
  <si>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</si>
  <si>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</si>
  <si>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</si>
  <si>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</si>
  <si>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</si>
  <si>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</si>
  <si>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</si>
  <si>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</si>
  <si>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</si>
  <si>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</si>
  <si>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</si>
  <si>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</si>
  <si>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</si>
  <si>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</si>
  <si>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</si>
  <si>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</si>
  <si>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</si>
  <si>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</si>
  <si>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</si>
  <si>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</si>
  <si>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</si>
  <si>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</si>
  <si>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</si>
  <si>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</si>
  <si>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</si>
  <si>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</si>
  <si>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</si>
  <si>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</si>
  <si>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</si>
  <si>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</si>
  <si>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</si>
  <si>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</si>
  <si>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</si>
  <si>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</si>
  <si>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</si>
  <si>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</si>
  <si>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</si>
  <si>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</si>
  <si>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</si>
  <si>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</si>
  <si>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</si>
  <si>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</si>
  <si>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</si>
  <si>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</si>
  <si>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</si>
  <si>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</si>
  <si>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</si>
  <si>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</si>
  <si>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</si>
  <si>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</si>
  <si>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</si>
  <si>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</si>
  <si>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</si>
  <si>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</si>
  <si>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</si>
  <si>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</si>
  <si>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</si>
  <si>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</si>
  <si>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</si>
  <si>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</si>
  <si>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</si>
  <si>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</si>
  <si>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</si>
  <si>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</si>
  <si>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</si>
  <si>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</si>
  <si>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</si>
  <si>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</si>
  <si>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</si>
  <si>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</si>
  <si>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</si>
  <si>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</si>
  <si>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</si>
  <si>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</si>
  <si>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</si>
  <si>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</si>
  <si>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</si>
  <si>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</si>
  <si>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</si>
  <si>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</si>
  <si>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</si>
  <si>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</si>
  <si>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</si>
  <si>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</si>
  <si>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</si>
  <si>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</si>
  <si>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</si>
  <si>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</si>
  <si>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</si>
  <si>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</si>
  <si>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</si>
  <si>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</si>
  <si>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</si>
  <si>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</si>
  <si>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</si>
  <si>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</si>
  <si>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</si>
  <si>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</si>
  <si>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</si>
  <si>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</si>
  <si>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</si>
  <si>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</si>
  <si>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</si>
  <si>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</si>
  <si>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</si>
  <si>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</si>
  <si>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</si>
  <si>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</si>
  <si>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</si>
  <si>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</si>
  <si>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</si>
  <si>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</si>
  <si>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</si>
  <si>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</si>
  <si>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</si>
  <si>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</si>
  <si>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</si>
  <si>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</si>
  <si>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</si>
  <si>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</si>
  <si>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</si>
  <si>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</si>
  <si>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</si>
  <si>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</si>
  <si>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</si>
  <si>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</si>
  <si>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</si>
  <si>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</si>
  <si>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</si>
  <si>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</si>
  <si>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</si>
  <si>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</si>
  <si>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</si>
  <si>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</si>
  <si>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</si>
  <si>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</si>
  <si>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</si>
  <si>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</si>
  <si>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</si>
  <si>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</si>
  <si>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</si>
  <si>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</si>
  <si>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</si>
  <si>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</si>
  <si>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</si>
  <si>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</si>
  <si>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</si>
  <si>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</si>
  <si>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</si>
  <si>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</si>
  <si>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</si>
  <si>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</si>
  <si>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</si>
  <si>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</si>
  <si>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</si>
  <si>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</si>
  <si>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</si>
  <si>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</si>
  <si>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</si>
  <si>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</si>
  <si>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</si>
  <si>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</si>
  <si>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</si>
  <si>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</si>
  <si>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</si>
  <si>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</si>
  <si>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</si>
  <si>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</si>
  <si>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</si>
  <si>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</si>
  <si>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</si>
  <si>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</si>
  <si>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</si>
  <si>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</si>
  <si>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</si>
  <si>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</si>
  <si>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</si>
  <si>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</si>
  <si>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</si>
  <si>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</si>
  <si>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</si>
  <si>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</si>
  <si>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</si>
  <si>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</si>
  <si>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</si>
  <si>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</si>
  <si>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</si>
  <si>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</si>
  <si>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</si>
  <si>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</si>
  <si>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</si>
  <si>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</si>
  <si>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</si>
  <si>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</si>
  <si>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</si>
  <si>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</si>
  <si>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</si>
  <si>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</si>
  <si>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</si>
  <si>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</si>
  <si>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</si>
  <si>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</si>
  <si>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</si>
  <si>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</si>
  <si>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</si>
  <si>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</si>
  <si>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</si>
  <si>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</si>
  <si>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</si>
  <si>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</si>
  <si>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</si>
  <si>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</si>
  <si>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</si>
  <si>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</si>
  <si>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</si>
  <si>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</si>
  <si>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</si>
  <si>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</si>
  <si>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</si>
  <si>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</si>
  <si>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</si>
  <si>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</si>
  <si>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</si>
  <si>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</si>
  <si>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</si>
  <si>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</si>
  <si>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</si>
  <si>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</si>
  <si>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</si>
  <si>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</si>
  <si>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</si>
  <si>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</si>
  <si>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</si>
  <si>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</si>
  <si>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</si>
  <si>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</si>
  <si>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</si>
  <si>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</si>
  <si>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</si>
  <si>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</si>
  <si>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</si>
  <si>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</si>
  <si>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</si>
  <si>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</si>
  <si>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</si>
  <si>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</si>
  <si>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</si>
  <si>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</si>
  <si>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</si>
  <si>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</si>
  <si>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</si>
  <si>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</si>
  <si>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</si>
  <si>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</si>
  <si>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</si>
  <si>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</si>
  <si>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</si>
  <si>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</si>
  <si>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</si>
  <si>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</si>
  <si>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</si>
  <si>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</si>
  <si>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</si>
  <si>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</si>
  <si>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</si>
  <si>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</si>
  <si>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</si>
  <si>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</si>
  <si>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</si>
  <si>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</si>
  <si>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</si>
  <si>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</si>
  <si>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</si>
  <si>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</si>
  <si>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</si>
  <si>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</si>
  <si>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</si>
  <si>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</si>
  <si>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</si>
  <si>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</si>
  <si>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</si>
  <si>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</si>
  <si>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</si>
  <si>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</si>
  <si>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</si>
  <si>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</si>
  <si>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</si>
  <si>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</si>
  <si>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</si>
  <si>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</si>
  <si>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</si>
  <si>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</si>
  <si>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</si>
  <si>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</si>
  <si>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</si>
  <si>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</si>
  <si>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</si>
  <si>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</si>
  <si>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</si>
  <si>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</si>
  <si>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</si>
  <si>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</si>
  <si>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</si>
  <si>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</si>
  <si>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</si>
  <si>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</si>
  <si>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</si>
  <si>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</si>
  <si>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</si>
  <si>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</si>
  <si>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</si>
  <si>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</si>
  <si>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</si>
  <si>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</si>
  <si>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</si>
  <si>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</si>
  <si>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</si>
  <si>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</si>
  <si>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</si>
  <si>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</si>
  <si>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</si>
  <si>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</si>
  <si>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</si>
  <si>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</si>
  <si>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</si>
  <si>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</si>
  <si>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</si>
  <si>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</si>
  <si>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</si>
  <si>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</si>
  <si>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</si>
  <si>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</si>
  <si>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</si>
  <si>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</si>
  <si>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</si>
  <si>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</si>
  <si>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</si>
  <si>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</si>
  <si>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</si>
  <si>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</si>
  <si>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</si>
  <si>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</si>
  <si>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</si>
  <si>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</si>
  <si>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</si>
  <si>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</si>
  <si>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</si>
  <si>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</si>
  <si>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</si>
  <si>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</si>
  <si>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</si>
  <si>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</si>
  <si>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</si>
  <si>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</si>
  <si>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</si>
  <si>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</si>
  <si>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</si>
  <si>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</si>
  <si>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</si>
  <si>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</si>
  <si>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</si>
  <si>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</si>
  <si>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</si>
  <si>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</si>
  <si>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</si>
  <si>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</si>
  <si>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</si>
  <si>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</si>
  <si>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</si>
  <si>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</si>
  <si>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</si>
  <si>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</si>
  <si>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</si>
  <si>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</si>
  <si>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</si>
  <si>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</si>
  <si>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</si>
  <si>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</si>
  <si>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</si>
  <si>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</si>
  <si>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</si>
  <si>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</si>
  <si>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</si>
  <si>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</si>
  <si>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</si>
  <si>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</si>
  <si>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</si>
  <si>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</si>
  <si>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</si>
  <si>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</si>
  <si>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</si>
  <si>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</si>
  <si>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</si>
  <si>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</si>
  <si>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</si>
  <si>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</si>
  <si>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</si>
  <si>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</si>
  <si>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</si>
  <si>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</si>
  <si>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</si>
  <si>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</si>
  <si>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</si>
  <si>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</si>
  <si>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</si>
  <si>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</si>
  <si>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</si>
  <si>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</si>
  <si>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</si>
  <si>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</si>
  <si>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</si>
  <si>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</si>
  <si>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</si>
  <si>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</si>
  <si>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</si>
  <si>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</si>
  <si>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</si>
  <si>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</si>
  <si>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</si>
  <si>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</si>
  <si>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</si>
  <si>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</si>
  <si>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</si>
  <si>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</si>
  <si>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</si>
  <si>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</si>
  <si>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</si>
  <si>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</si>
  <si>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</si>
  <si>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</si>
  <si>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</si>
  <si>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</si>
  <si>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</si>
  <si>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</si>
  <si>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</si>
  <si>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</si>
  <si>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</si>
  <si>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</si>
  <si>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</si>
  <si>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</si>
  <si>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</si>
  <si>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</si>
  <si>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</si>
  <si>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</si>
  <si>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</si>
  <si>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</si>
  <si>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</si>
  <si>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</si>
  <si>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</si>
  <si>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</si>
  <si>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</si>
  <si>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</si>
  <si>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</si>
  <si>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</si>
  <si>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</si>
  <si>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</si>
  <si>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</si>
  <si>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</si>
  <si>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</si>
  <si>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</si>
  <si>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</si>
  <si>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</si>
  <si>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</si>
  <si>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</si>
  <si>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</si>
  <si>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</si>
  <si>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</si>
  <si>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</si>
  <si>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</si>
  <si>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</si>
  <si>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</si>
  <si>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</si>
  <si>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</si>
  <si>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</si>
  <si>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</si>
  <si>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</si>
  <si>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</si>
  <si>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</si>
  <si>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</si>
  <si>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</si>
  <si>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</si>
  <si>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</si>
  <si>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</si>
  <si>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</si>
  <si>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</si>
  <si>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</si>
  <si>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</si>
  <si>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</si>
  <si>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</si>
  <si>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</si>
  <si>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</si>
  <si>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</si>
  <si>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</si>
  <si>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</si>
  <si>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</si>
  <si>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</si>
  <si>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</si>
  <si>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</si>
  <si>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</si>
  <si>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</si>
  <si>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</si>
  <si>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</si>
  <si>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</si>
  <si>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</si>
  <si>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</si>
  <si>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</si>
  <si>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</si>
  <si>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</si>
  <si>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</si>
  <si>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</si>
  <si>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</si>
  <si>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</si>
  <si>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</si>
  <si>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</si>
  <si>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</si>
  <si>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</si>
  <si>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</si>
  <si>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</si>
  <si>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</si>
  <si>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</si>
  <si>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</si>
  <si>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</si>
  <si>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</si>
  <si>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</si>
  <si>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</si>
  <si>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</si>
  <si>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</si>
  <si>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</si>
  <si>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</si>
  <si>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</si>
  <si>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</si>
  <si>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</si>
  <si>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</si>
  <si>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</si>
  <si>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</si>
  <si>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</si>
  <si>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</si>
  <si>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</si>
  <si>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</si>
  <si>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</si>
  <si>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</si>
  <si>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</si>
  <si>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</si>
  <si>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</si>
  <si>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</si>
  <si>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</si>
  <si>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</si>
  <si>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</si>
  <si>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</si>
  <si>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</si>
  <si>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</si>
  <si>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</si>
  <si>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</si>
  <si>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</si>
  <si>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</si>
  <si>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</si>
  <si>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</si>
  <si>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</si>
  <si>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</si>
  <si>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</si>
  <si>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</si>
  <si>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</si>
  <si>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</si>
  <si>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</si>
  <si>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</si>
  <si>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</si>
  <si>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</si>
  <si>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</si>
  <si>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</si>
  <si>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</si>
  <si>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</si>
  <si>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</si>
  <si>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</si>
  <si>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</si>
  <si>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</si>
  <si>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</si>
  <si>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</si>
  <si>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</si>
  <si>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</si>
  <si>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</si>
  <si>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</si>
  <si>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</si>
  <si>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</si>
  <si>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</si>
  <si>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</si>
  <si>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</si>
  <si>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</si>
  <si>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</si>
  <si>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</si>
  <si>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</si>
  <si>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</si>
  <si>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</si>
  <si>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</si>
  <si>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</si>
  <si>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</si>
  <si>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</si>
  <si>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</si>
  <si>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</si>
  <si>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</si>
  <si>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</si>
  <si>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</si>
  <si>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</si>
  <si>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</si>
  <si>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</si>
  <si>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</si>
  <si>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</si>
  <si>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</si>
  <si>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</si>
  <si>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</si>
  <si>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</si>
  <si>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</si>
  <si>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</si>
  <si>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</si>
  <si>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</si>
  <si>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</si>
  <si>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</si>
  <si>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</si>
  <si>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</si>
  <si>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</si>
  <si>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</si>
  <si>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</si>
  <si>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</si>
  <si>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</si>
  <si>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</si>
  <si>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</si>
  <si>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</si>
  <si>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</si>
  <si>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</si>
  <si>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</si>
  <si>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</si>
  <si>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</si>
  <si>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</si>
  <si>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</si>
  <si>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</si>
  <si>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</si>
  <si>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</si>
  <si>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</si>
  <si>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</si>
  <si>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</si>
  <si>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</si>
  <si>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</si>
  <si>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</si>
  <si>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</si>
  <si>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</si>
  <si>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</si>
  <si>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</si>
  <si>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</si>
  <si>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</si>
  <si>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</si>
  <si>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</si>
  <si>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</si>
  <si>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</si>
  <si>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</si>
  <si>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</si>
  <si>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</si>
  <si>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</si>
  <si>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</si>
  <si>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</si>
  <si>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</si>
  <si>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</si>
  <si>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</si>
  <si>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</si>
  <si>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</si>
  <si>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</si>
  <si>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</si>
  <si>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</si>
  <si>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</si>
  <si>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</si>
  <si>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</si>
  <si>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</si>
  <si>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</si>
  <si>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</si>
  <si>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</si>
  <si>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</si>
  <si>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</si>
  <si>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</si>
  <si>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</si>
  <si>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</si>
  <si>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</si>
  <si>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</si>
  <si>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</si>
  <si>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</si>
  <si>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</si>
  <si>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</si>
  <si>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</si>
  <si>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</si>
  <si>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</si>
  <si>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</si>
  <si>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</si>
  <si>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</si>
  <si>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</si>
  <si>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</si>
  <si>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</si>
  <si>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</si>
  <si>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</si>
  <si>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</si>
  <si>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</si>
  <si>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</si>
  <si>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</si>
  <si>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</si>
  <si>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</si>
  <si>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</si>
  <si>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</si>
  <si>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</si>
  <si>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</si>
  <si>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</si>
  <si>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</si>
  <si>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</si>
  <si>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</si>
  <si>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</si>
  <si>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</si>
  <si>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</si>
  <si>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</si>
  <si>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</si>
  <si>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</si>
  <si>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</si>
  <si>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</si>
  <si>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</si>
  <si>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</si>
  <si>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</si>
  <si>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</si>
  <si>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</si>
  <si>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</si>
  <si>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</si>
  <si>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</si>
  <si>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</si>
  <si>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</si>
  <si>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</si>
  <si>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</si>
  <si>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</si>
  <si>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</si>
  <si>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</si>
  <si>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</si>
  <si>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</si>
  <si>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</si>
  <si>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</si>
  <si>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</si>
  <si>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</si>
  <si>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</si>
  <si>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</si>
  <si>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</si>
  <si>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</si>
  <si>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</si>
  <si>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</si>
  <si>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</si>
  <si>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</si>
  <si>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</si>
  <si>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</si>
  <si>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</si>
  <si>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</si>
  <si>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</si>
  <si>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</si>
  <si>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</si>
  <si>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</si>
  <si>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</si>
  <si>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</si>
  <si>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</si>
  <si>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</si>
  <si>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</si>
  <si>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</si>
  <si>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</si>
  <si>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</si>
  <si>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</si>
  <si>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</si>
  <si>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</si>
  <si>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</si>
  <si>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</si>
  <si>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</si>
  <si>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</si>
  <si>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</si>
  <si>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</si>
  <si>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</si>
  <si>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</si>
  <si>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</si>
  <si>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</si>
  <si>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</si>
  <si>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</si>
  <si>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</si>
  <si>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</si>
  <si>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</si>
  <si>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</si>
  <si>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</si>
  <si>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</si>
  <si>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</si>
  <si>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</si>
  <si>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</si>
  <si>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</si>
  <si>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</si>
  <si>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</si>
  <si>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</si>
  <si>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</si>
  <si>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</si>
  <si>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</si>
  <si>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</si>
  <si>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</si>
  <si>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</si>
  <si>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</si>
  <si>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</si>
  <si>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</si>
  <si>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</si>
  <si>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</si>
  <si>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</si>
  <si>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</si>
  <si>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</si>
  <si>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</si>
  <si>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</si>
  <si>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</si>
  <si>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</si>
  <si>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</si>
  <si>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</si>
  <si>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</si>
  <si>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</si>
  <si>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</si>
  <si>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</si>
  <si>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</si>
  <si>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</si>
  <si>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</si>
  <si>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</si>
  <si>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</si>
  <si>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</si>
  <si>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</si>
  <si>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</si>
  <si>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</si>
  <si>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</si>
  <si>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</si>
  <si>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</si>
  <si>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</si>
  <si>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</si>
  <si>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</si>
  <si>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</si>
  <si>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</si>
  <si>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</si>
  <si>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</si>
  <si>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</si>
  <si>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</si>
  <si>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</si>
  <si>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</si>
  <si>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</si>
  <si>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</si>
  <si>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</si>
  <si>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</si>
  <si>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</si>
  <si>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</si>
  <si>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</si>
  <si>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</si>
  <si>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</si>
  <si>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</si>
  <si>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</si>
  <si>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</si>
  <si>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</si>
  <si>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</si>
  <si>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</si>
  <si>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</si>
  <si>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</si>
  <si>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</si>
  <si>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</si>
  <si>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</si>
  <si>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</si>
  <si>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</si>
  <si>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</si>
  <si>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</si>
  <si>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</si>
  <si>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</si>
  <si>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</si>
  <si>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</si>
  <si>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</si>
  <si>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</si>
  <si>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</si>
  <si>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</si>
  <si>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</si>
  <si>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</si>
  <si>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</si>
  <si>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</si>
  <si>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</si>
  <si>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</si>
  <si>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</si>
  <si>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</si>
  <si>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</si>
  <si>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</si>
  <si>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</si>
  <si>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</si>
  <si>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</si>
  <si>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</si>
  <si>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</si>
  <si>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</si>
  <si>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</si>
  <si>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</si>
  <si>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</si>
  <si>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</si>
  <si>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</si>
  <si>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</si>
  <si>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</si>
  <si>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</si>
  <si>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</si>
  <si>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</si>
  <si>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</si>
  <si>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</si>
  <si>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</si>
  <si>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</si>
  <si>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</si>
  <si>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</si>
  <si>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</si>
  <si>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</si>
  <si>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</si>
  <si>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</si>
  <si>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</si>
  <si>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</si>
  <si>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</si>
  <si>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</si>
  <si>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</si>
  <si>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</si>
  <si>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</si>
  <si>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</si>
  <si>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</si>
  <si>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</si>
  <si>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</si>
  <si>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</si>
  <si>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</si>
  <si>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</si>
  <si>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</si>
  <si>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</si>
  <si>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</si>
  <si>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</si>
  <si>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</si>
  <si>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</si>
  <si>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</si>
  <si>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</si>
  <si>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</si>
  <si>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</si>
  <si>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</si>
  <si>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</si>
  <si>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</si>
  <si>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</si>
  <si>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</si>
  <si>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</si>
  <si>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</si>
  <si>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</si>
  <si>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</si>
  <si>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</si>
  <si>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</si>
  <si>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</si>
  <si>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</si>
  <si>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</si>
  <si>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</si>
  <si>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</si>
  <si>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</si>
  <si>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</si>
  <si>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</si>
  <si>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</si>
  <si>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</si>
  <si>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</si>
  <si>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</si>
  <si>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</si>
  <si>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</si>
  <si>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</si>
  <si>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</si>
  <si>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</si>
  <si>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</si>
  <si>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</si>
  <si>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</si>
  <si>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</si>
  <si>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</si>
  <si>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</si>
  <si>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</si>
  <si>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</si>
  <si>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</si>
  <si>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</si>
  <si>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</si>
  <si>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</si>
  <si>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</si>
  <si>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</si>
  <si>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</si>
  <si>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</si>
  <si>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</si>
  <si>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</si>
  <si>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</si>
  <si>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</si>
  <si>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</si>
  <si>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</si>
  <si>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</si>
  <si>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</si>
  <si>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</si>
  <si>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</si>
  <si>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</si>
  <si>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</si>
  <si>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</si>
  <si>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</si>
  <si>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</si>
  <si>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</si>
  <si>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</si>
  <si>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</si>
  <si>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</si>
  <si>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</si>
  <si>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</si>
  <si>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</si>
  <si>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</si>
  <si>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</si>
  <si>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</si>
  <si>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</si>
  <si>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</si>
  <si>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</si>
  <si>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</si>
  <si>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</si>
  <si>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</si>
  <si>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</si>
  <si>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</si>
  <si>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</si>
  <si>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</si>
  <si>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</si>
  <si>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</si>
  <si>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</si>
  <si>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</si>
  <si>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</si>
  <si>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</si>
  <si>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</si>
  <si>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</si>
  <si>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</si>
  <si>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</si>
  <si>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</si>
  <si>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</si>
  <si>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</si>
  <si>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</si>
  <si>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</si>
  <si>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</si>
  <si>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</si>
  <si>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</si>
  <si>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</si>
  <si>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</si>
  <si>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</si>
  <si>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</si>
  <si>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</si>
  <si>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</si>
  <si>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</si>
  <si>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</si>
  <si>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</si>
  <si>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</si>
  <si>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</si>
  <si>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</si>
  <si>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</si>
  <si>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</si>
  <si>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</si>
  <si>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</si>
  <si>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</si>
  <si>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</si>
  <si>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</si>
  <si>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</si>
  <si>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</si>
  <si>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</si>
  <si>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</si>
  <si>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</si>
  <si>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</si>
  <si>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</si>
  <si>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</si>
  <si>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</si>
  <si>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</si>
  <si>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</si>
  <si>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</si>
  <si>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</si>
  <si>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</si>
  <si>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</si>
  <si>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</si>
  <si>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</si>
  <si>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</si>
  <si>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</si>
  <si>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</si>
  <si>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</si>
  <si>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</si>
  <si>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</si>
  <si>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</si>
  <si>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</si>
  <si>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</si>
  <si>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</si>
  <si>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</si>
  <si>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</si>
  <si>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</si>
  <si>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</si>
  <si>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</si>
  <si>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</si>
  <si>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</si>
  <si>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</si>
  <si>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</si>
  <si>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</si>
  <si>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</si>
  <si>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</si>
  <si>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</si>
  <si>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</si>
  <si>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</si>
  <si>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</si>
  <si>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</si>
  <si>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</si>
  <si>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</si>
  <si>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</si>
  <si>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</si>
  <si>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</si>
  <si>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</si>
  <si>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</si>
  <si>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</si>
  <si>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</si>
  <si>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</si>
  <si>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</si>
  <si>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</si>
  <si>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</si>
  <si>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</si>
  <si>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</si>
  <si>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</si>
  <si>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</si>
  <si>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</si>
  <si>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</si>
  <si>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</si>
  <si>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</si>
  <si>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</si>
  <si>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</si>
  <si>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</si>
  <si>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</si>
  <si>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</si>
  <si>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</si>
  <si>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</si>
  <si>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</si>
  <si>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</si>
  <si>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</si>
  <si>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</si>
  <si>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</si>
  <si>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</si>
  <si>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</si>
  <si>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</si>
  <si>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</si>
  <si>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</si>
  <si>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</si>
  <si>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</si>
  <si>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</si>
  <si>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</si>
  <si>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</si>
  <si>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</si>
  <si>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</si>
  <si>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</si>
  <si>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</si>
  <si>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</si>
  <si>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</si>
  <si>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</si>
  <si>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</si>
  <si>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</si>
  <si>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</si>
  <si>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</si>
  <si>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</si>
  <si>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</si>
  <si>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</si>
  <si>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</si>
  <si>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</si>
  <si>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</si>
  <si>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</si>
  <si>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</si>
  <si>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</si>
  <si>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</si>
  <si>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</si>
  <si>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</si>
  <si>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</si>
  <si>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</si>
  <si>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</si>
  <si>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</si>
  <si>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</si>
  <si>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</si>
  <si>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</si>
  <si>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</si>
  <si>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</si>
  <si>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</si>
  <si>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</si>
  <si>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</si>
  <si>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</si>
  <si>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</si>
  <si>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</si>
  <si>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</si>
  <si>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</si>
  <si>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</si>
  <si>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</si>
  <si>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</si>
  <si>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</si>
  <si>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</si>
  <si>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</si>
  <si>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</si>
  <si>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</si>
  <si>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</si>
  <si>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</si>
  <si>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</si>
  <si>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</si>
  <si>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</si>
  <si>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</si>
  <si>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</si>
  <si>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</si>
  <si>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</si>
  <si>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</si>
  <si>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</si>
  <si>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</si>
  <si>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</si>
  <si>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</si>
  <si>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</si>
  <si>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</si>
  <si>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</si>
  <si>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</si>
  <si>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</si>
  <si>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</si>
  <si>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</si>
  <si>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</si>
  <si>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</si>
  <si>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</si>
  <si>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</si>
  <si>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</si>
  <si>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</si>
  <si>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</si>
  <si>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</si>
  <si>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</si>
  <si>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</si>
  <si>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</si>
  <si>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</si>
  <si>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</si>
  <si>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</si>
  <si>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</si>
  <si>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</si>
  <si>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</si>
  <si>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</si>
  <si>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</si>
  <si>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</si>
  <si>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</si>
  <si>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</si>
  <si>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</si>
  <si>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</si>
  <si>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</si>
  <si>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</si>
  <si>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</si>
  <si>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</si>
  <si>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</si>
  <si>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</si>
  <si>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</si>
  <si>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</si>
  <si>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</si>
  <si>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</si>
  <si>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</si>
  <si>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</si>
  <si>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</si>
  <si>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</si>
  <si>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</si>
  <si>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</si>
  <si>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</si>
  <si>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</si>
  <si>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</si>
  <si>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</si>
  <si>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</si>
  <si>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</si>
  <si>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</si>
  <si>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</si>
  <si>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</si>
  <si>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</si>
  <si>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</si>
  <si>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</si>
  <si>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</si>
  <si>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</si>
  <si>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</si>
  <si>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</si>
  <si>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</si>
  <si>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</si>
  <si>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</si>
  <si>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</si>
  <si>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</si>
  <si>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</si>
  <si>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</si>
  <si>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</si>
  <si>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</si>
  <si>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</si>
  <si>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</si>
  <si>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</si>
  <si>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</si>
  <si>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</si>
  <si>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</si>
  <si>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</si>
  <si>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</si>
  <si>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</si>
  <si>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</si>
  <si>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</si>
  <si>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</si>
  <si>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</si>
  <si>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</si>
  <si>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</si>
  <si>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</si>
  <si>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</si>
  <si>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</si>
  <si>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</si>
  <si>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</si>
  <si>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</si>
  <si>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</si>
  <si>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</si>
  <si>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</si>
  <si>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</si>
  <si>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</si>
  <si>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</si>
  <si>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</si>
  <si>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</si>
  <si>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</si>
  <si>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</si>
  <si>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</si>
  <si>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</si>
  <si>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</si>
  <si>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</si>
  <si>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</si>
  <si>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</si>
  <si>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</si>
  <si>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</si>
  <si>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</si>
  <si>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</si>
  <si>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</si>
  <si>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</si>
  <si>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</si>
  <si>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</si>
  <si>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</si>
  <si>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</si>
  <si>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</si>
  <si>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</si>
  <si>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</si>
  <si>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</si>
  <si>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</si>
  <si>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</si>
  <si>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</si>
  <si>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</si>
  <si>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</si>
  <si>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</si>
  <si>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</si>
  <si>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</si>
  <si>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</si>
  <si>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</si>
  <si>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</si>
  <si>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</si>
  <si>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</si>
  <si>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</si>
  <si>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</si>
  <si>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</si>
  <si>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</si>
  <si>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</si>
  <si>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</si>
  <si>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</si>
  <si>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</si>
  <si>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</si>
  <si>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</si>
  <si>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</si>
  <si>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</si>
  <si>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</si>
  <si>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</si>
  <si>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</si>
  <si>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</si>
  <si>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</si>
  <si>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</si>
  <si>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</si>
  <si>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</si>
  <si>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</si>
  <si>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</si>
  <si>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</si>
  <si>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</si>
  <si>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</si>
  <si>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</si>
  <si>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</si>
  <si>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</si>
  <si>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</si>
  <si>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</si>
  <si>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</si>
  <si>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</si>
  <si>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</si>
  <si>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</si>
  <si>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</si>
  <si>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</si>
  <si>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</si>
  <si>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</si>
  <si>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</si>
  <si>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</si>
  <si>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</si>
  <si>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</si>
  <si>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</si>
  <si>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</si>
  <si>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</si>
  <si>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</si>
  <si>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</si>
  <si>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</si>
  <si>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</si>
  <si>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</si>
  <si>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</si>
  <si>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</si>
  <si>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</si>
  <si>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</si>
  <si>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</si>
  <si>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</si>
  <si>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</si>
  <si>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</si>
  <si>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</si>
  <si>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</si>
  <si>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</si>
  <si>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</si>
  <si>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</si>
  <si>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</si>
  <si>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</si>
  <si>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</si>
  <si>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</si>
  <si>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</si>
  <si>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</si>
  <si>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</si>
  <si>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</si>
  <si>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</si>
  <si>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</si>
  <si>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</si>
  <si>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</si>
  <si>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</si>
  <si>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</si>
  <si>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</si>
  <si>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</si>
  <si>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</si>
  <si>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</si>
  <si>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</si>
  <si>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</si>
  <si>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</si>
  <si>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</si>
  <si>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</si>
  <si>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</si>
  <si>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</si>
  <si>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</si>
  <si>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</si>
  <si>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</si>
  <si>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</si>
  <si>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</si>
  <si>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</si>
  <si>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</si>
  <si>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</si>
  <si>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</si>
  <si>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</si>
  <si>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</si>
  <si>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</si>
  <si>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</si>
  <si>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</si>
  <si>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</si>
  <si>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</si>
  <si>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</si>
  <si>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</si>
  <si>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</si>
  <si>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</si>
  <si>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</si>
  <si>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</si>
  <si>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</si>
  <si>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</si>
  <si>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</si>
  <si>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</si>
  <si>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</si>
  <si>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</si>
  <si>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</si>
  <si>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</si>
  <si>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</si>
  <si>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</si>
  <si>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</si>
  <si>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</si>
  <si>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</si>
  <si>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</si>
  <si>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</si>
  <si>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</si>
  <si>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</si>
  <si>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</si>
  <si>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</si>
  <si>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</si>
  <si>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</si>
  <si>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</si>
  <si>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</si>
  <si>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</si>
  <si>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</si>
  <si>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</si>
  <si>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</si>
  <si>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</si>
  <si>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</si>
  <si>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</si>
  <si>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</si>
  <si>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</si>
  <si>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</si>
  <si>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</si>
  <si>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</si>
  <si>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</si>
  <si>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</si>
  <si>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</si>
  <si>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</si>
  <si>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</si>
  <si>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</si>
  <si>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</si>
  <si>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</si>
  <si>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</si>
  <si>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</si>
  <si>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</si>
  <si>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</si>
  <si>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</si>
  <si>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</si>
  <si>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</si>
  <si>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</si>
  <si>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</si>
  <si>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</si>
  <si>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</si>
  <si>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</si>
  <si>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</si>
  <si>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</si>
  <si>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</si>
  <si>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</si>
  <si>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</si>
  <si>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</si>
  <si>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</si>
  <si>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</si>
  <si>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</si>
  <si>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</si>
  <si>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</si>
  <si>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</si>
  <si>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</si>
  <si>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</si>
  <si>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</si>
  <si>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</si>
  <si>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</si>
  <si>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</si>
  <si>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</si>
  <si>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</si>
  <si>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</si>
  <si>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</si>
  <si>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</si>
  <si>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</si>
  <si>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</si>
  <si>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</si>
  <si>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</si>
  <si>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</si>
  <si>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</si>
  <si>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</si>
  <si>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</si>
  <si>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</si>
  <si>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</si>
  <si>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</si>
  <si>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</si>
  <si>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</si>
  <si>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</si>
  <si>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</si>
  <si>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</si>
  <si>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</si>
  <si>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</si>
  <si>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</si>
  <si>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</si>
  <si>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</si>
  <si>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</si>
  <si>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</si>
  <si>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</si>
  <si>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</si>
  <si>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</si>
  <si>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</si>
  <si>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</si>
  <si>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</si>
  <si>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</si>
  <si>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</si>
  <si>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</si>
  <si>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</si>
  <si>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</si>
  <si>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</si>
  <si>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</si>
  <si>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</si>
  <si>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</si>
  <si>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</si>
  <si>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</si>
  <si>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</si>
  <si>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</si>
  <si>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</si>
  <si>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</si>
  <si>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</si>
  <si>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</si>
  <si>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</si>
  <si>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</si>
  <si>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</si>
  <si>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</si>
  <si>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</si>
  <si>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</si>
  <si>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</si>
  <si>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</si>
  <si>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</si>
  <si>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</si>
  <si>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</si>
  <si>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</si>
  <si>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</si>
  <si>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</si>
  <si>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</si>
  <si>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</si>
  <si>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</si>
  <si>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</si>
  <si>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</si>
  <si>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</si>
  <si>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</si>
  <si>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</si>
  <si>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</si>
  <si>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</si>
  <si>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</si>
  <si>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</si>
  <si>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</si>
  <si>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</si>
  <si>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</si>
  <si>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</si>
  <si>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</si>
  <si>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</si>
  <si>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</si>
  <si>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</si>
  <si>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</si>
  <si>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</si>
  <si>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</si>
  <si>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</si>
  <si>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</si>
  <si>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</si>
  <si>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</si>
  <si>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</si>
  <si>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</si>
  <si>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</si>
  <si>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</si>
  <si>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</si>
  <si>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</si>
  <si>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</si>
  <si>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</si>
  <si>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</si>
  <si>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</si>
  <si>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</si>
  <si>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</si>
  <si>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</si>
  <si>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</si>
  <si>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</si>
  <si>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</si>
  <si>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</si>
  <si>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</si>
  <si>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</si>
  <si>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</si>
  <si>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</si>
  <si>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</si>
  <si>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</si>
  <si>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</si>
  <si>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</si>
  <si>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</si>
  <si>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</si>
  <si>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</si>
  <si>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</si>
  <si>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</si>
  <si>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</si>
  <si>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</si>
  <si>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</si>
  <si>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</si>
  <si>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</si>
  <si>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</si>
  <si>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</si>
  <si>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</si>
  <si>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</si>
  <si>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</si>
  <si>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</si>
  <si>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</si>
  <si>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</si>
  <si>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</si>
  <si>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</si>
  <si>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</si>
  <si>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</si>
  <si>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</si>
  <si>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</si>
  <si>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</si>
  <si>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</si>
  <si>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</si>
  <si>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</si>
  <si>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</si>
  <si>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</si>
  <si>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</si>
  <si>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</si>
  <si>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</si>
  <si>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</si>
  <si>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</si>
  <si>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</si>
  <si>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</si>
  <si>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</si>
  <si>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</si>
  <si>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</si>
  <si>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</si>
  <si>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</si>
  <si>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</si>
  <si>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</si>
  <si>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</si>
  <si>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</si>
  <si>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</si>
  <si>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</si>
  <si>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</si>
  <si>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</si>
  <si>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</si>
  <si>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</si>
  <si>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</si>
  <si>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</si>
  <si>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</si>
  <si>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</si>
  <si>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</si>
  <si>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</si>
  <si>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</si>
  <si>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</si>
  <si>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</si>
  <si>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</si>
  <si>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</si>
  <si>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</si>
  <si>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</si>
  <si>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</si>
  <si>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</si>
  <si>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</si>
  <si>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</si>
  <si>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</si>
  <si>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</si>
  <si>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</si>
  <si>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</si>
  <si>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</si>
  <si>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</si>
  <si>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</si>
  <si>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</si>
  <si>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</si>
  <si>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</si>
  <si>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</si>
  <si>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</si>
  <si>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</si>
  <si>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</si>
  <si>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</si>
  <si>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</si>
  <si>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</si>
  <si>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</si>
  <si>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</si>
  <si>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</si>
  <si>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</si>
  <si>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</si>
  <si>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</si>
  <si>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</si>
  <si>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</si>
  <si>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</si>
  <si>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</si>
  <si>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</si>
  <si>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</si>
  <si>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</si>
  <si>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</si>
  <si>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</si>
  <si>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</si>
  <si>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</si>
  <si>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</si>
  <si>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</si>
  <si>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</si>
  <si>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</si>
  <si>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</si>
  <si>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</si>
  <si>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</si>
  <si>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</si>
  <si>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</si>
  <si>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</si>
  <si>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</si>
  <si>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</si>
  <si>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</si>
  <si>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</si>
  <si>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</si>
  <si>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</si>
  <si>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</si>
  <si>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</si>
  <si>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</si>
  <si>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</si>
  <si>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</si>
  <si>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</si>
  <si>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</si>
  <si>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</si>
  <si>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</si>
  <si>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</si>
  <si>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</si>
  <si>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</si>
  <si>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</si>
  <si>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</si>
  <si>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</si>
  <si>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</si>
  <si>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</si>
  <si>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</si>
  <si>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</si>
  <si>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</si>
  <si>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</si>
  <si>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</si>
  <si>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</si>
  <si>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</si>
  <si>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</si>
  <si>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</si>
  <si>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</si>
  <si>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</si>
  <si>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</si>
  <si>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</si>
  <si>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</si>
  <si>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</si>
  <si>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</si>
  <si>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</si>
  <si>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</si>
  <si>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</si>
  <si>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</si>
  <si>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</si>
  <si>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</si>
  <si>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</si>
  <si>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</si>
  <si>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</si>
  <si>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</si>
  <si>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</si>
  <si>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</si>
  <si>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</si>
  <si>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</si>
  <si>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</si>
  <si>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</si>
  <si>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</si>
  <si>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</si>
  <si>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</si>
  <si>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</si>
  <si>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</si>
  <si>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</si>
  <si>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</si>
  <si>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</si>
  <si>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</si>
  <si>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</si>
  <si>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</si>
  <si>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</si>
  <si>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</si>
  <si>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</si>
  <si>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</si>
  <si>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</si>
  <si>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</si>
  <si>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</si>
  <si>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</si>
  <si>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</si>
  <si>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</si>
  <si>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</si>
  <si>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</si>
  <si>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</si>
  <si>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</si>
  <si>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</si>
  <si>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</si>
  <si>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</si>
  <si>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</si>
  <si>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</si>
  <si>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</si>
  <si>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</si>
  <si>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</si>
  <si>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</si>
  <si>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</si>
  <si>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</si>
  <si>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</si>
  <si>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</si>
  <si>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</si>
  <si>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</si>
  <si>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</si>
  <si>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</si>
  <si>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</si>
  <si>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</si>
  <si>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</si>
  <si>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</si>
  <si>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</si>
  <si>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</si>
  <si>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</si>
  <si>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</si>
  <si>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</si>
  <si>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</si>
  <si>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</si>
  <si>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</si>
  <si>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</si>
  <si>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</si>
  <si>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</si>
  <si>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</si>
  <si>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</si>
  <si>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</si>
  <si>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</si>
  <si>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</si>
  <si>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</si>
  <si>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</si>
  <si>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</si>
  <si>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</si>
  <si>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</si>
  <si>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</si>
  <si>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</si>
  <si>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</si>
  <si>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</si>
  <si>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</si>
  <si>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</si>
  <si>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</si>
  <si>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</si>
  <si>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</si>
  <si>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</si>
  <si>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</si>
  <si>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</si>
  <si>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</si>
  <si>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</si>
  <si>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</si>
  <si>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</si>
  <si>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</si>
  <si>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</si>
  <si>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</si>
  <si>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</si>
  <si>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</si>
  <si>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</si>
  <si>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</si>
  <si>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</si>
  <si>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</si>
  <si>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</si>
  <si>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</si>
  <si>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</si>
  <si>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</si>
  <si>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</si>
  <si>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</si>
  <si>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</si>
  <si>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</si>
  <si>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</si>
  <si>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</si>
  <si>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</si>
  <si>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</si>
  <si>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</si>
  <si>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</si>
  <si>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</si>
  <si>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</si>
  <si>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</si>
  <si>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</si>
  <si>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</si>
  <si>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</si>
  <si>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</si>
  <si>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</si>
  <si>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</si>
  <si>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</si>
  <si>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</si>
  <si>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</si>
  <si>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</si>
  <si>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</si>
  <si>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</si>
  <si>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</si>
  <si>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</si>
  <si>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</si>
  <si>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</si>
  <si>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</si>
  <si>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</si>
  <si>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</si>
  <si>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</si>
  <si>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</si>
  <si>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</si>
  <si>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</si>
  <si>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</si>
  <si>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</si>
  <si>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</si>
  <si>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</si>
  <si>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</si>
  <si>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</si>
  <si>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</si>
  <si>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</si>
  <si>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</si>
  <si>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</si>
  <si>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</si>
  <si>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</si>
  <si>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</si>
  <si>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</si>
  <si>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</si>
  <si>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</si>
  <si>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</si>
  <si>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</si>
  <si>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</si>
  <si>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</si>
  <si>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</si>
  <si>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</si>
  <si>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</si>
  <si>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</si>
  <si>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</si>
  <si>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</si>
  <si>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</si>
  <si>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</si>
  <si>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</si>
  <si>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</si>
  <si>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</si>
  <si>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</si>
  <si>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</si>
  <si>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</si>
  <si>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</si>
  <si>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</si>
  <si>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</si>
  <si>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</si>
  <si>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</si>
  <si>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</si>
  <si>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</si>
  <si>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</si>
  <si>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</si>
  <si>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</si>
  <si>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</si>
  <si>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</si>
  <si>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</si>
  <si>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</si>
  <si>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</si>
  <si>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</si>
  <si>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</si>
  <si>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</si>
  <si>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</si>
  <si>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</si>
  <si>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</si>
  <si>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</si>
  <si>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</si>
  <si>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</si>
  <si>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</si>
  <si>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</si>
  <si>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</si>
  <si>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</si>
  <si>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</si>
  <si>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</si>
  <si>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</si>
  <si>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</si>
  <si>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</si>
  <si>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</si>
  <si>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</si>
  <si>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</si>
  <si>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</si>
  <si>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</si>
  <si>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</si>
  <si>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</si>
  <si>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</si>
  <si>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</si>
  <si>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</si>
  <si>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</si>
  <si>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</si>
  <si>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</si>
  <si>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</si>
  <si>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</si>
  <si>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</si>
  <si>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</si>
  <si>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</si>
  <si>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</si>
  <si>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</si>
  <si>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</si>
  <si>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</si>
  <si>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</si>
  <si>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</si>
  <si>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</si>
  <si>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</si>
  <si>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</si>
  <si>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</si>
  <si>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</si>
  <si>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</si>
  <si>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</si>
  <si>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</si>
  <si>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</si>
  <si>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</si>
  <si>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</si>
  <si>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</si>
  <si>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</si>
  <si>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</si>
  <si>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</si>
  <si>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</si>
  <si>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</si>
  <si>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</si>
  <si>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</si>
  <si>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</si>
  <si>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</si>
  <si>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</si>
  <si>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</si>
  <si>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</si>
  <si>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</si>
  <si>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</si>
  <si>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</si>
  <si>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</si>
  <si>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</si>
  <si>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</si>
  <si>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</si>
  <si>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</si>
  <si>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</si>
  <si>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</si>
  <si>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</si>
  <si>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</si>
  <si>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</si>
  <si>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</si>
  <si>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</si>
  <si>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</si>
  <si>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</si>
  <si>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</si>
  <si>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</si>
  <si>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</si>
  <si>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</si>
  <si>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</si>
  <si>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</si>
  <si>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</si>
  <si>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</si>
  <si>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</si>
  <si>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</si>
  <si>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</si>
  <si>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</si>
  <si>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</si>
  <si>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</si>
  <si>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</si>
  <si>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</si>
  <si>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</si>
  <si>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</si>
  <si>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</si>
  <si>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</si>
  <si>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</si>
  <si>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</si>
  <si>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</si>
  <si>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</si>
  <si>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</si>
  <si>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</si>
  <si>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</si>
  <si>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</si>
  <si>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</si>
  <si>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</si>
  <si>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</si>
  <si>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</si>
  <si>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</si>
  <si>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</si>
  <si>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</si>
  <si>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</si>
  <si>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</si>
  <si>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</si>
  <si>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</si>
  <si>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</si>
  <si>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</si>
  <si>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</si>
  <si>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</si>
  <si>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</si>
  <si>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</si>
  <si>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</si>
  <si>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</si>
  <si>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</si>
  <si>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</si>
  <si>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</si>
  <si>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</si>
  <si>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</si>
  <si>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</si>
  <si>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</si>
  <si>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</si>
  <si>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</si>
  <si>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</si>
  <si>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</si>
  <si>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</si>
  <si>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</si>
  <si>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</si>
  <si>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</si>
  <si>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</si>
  <si>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</si>
  <si>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</si>
  <si>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</si>
  <si>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</si>
  <si>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</si>
  <si>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</si>
  <si>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</si>
  <si>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</si>
  <si>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</si>
  <si>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</si>
  <si>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</si>
  <si>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</si>
  <si>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</si>
  <si>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</si>
  <si>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</si>
  <si>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</si>
  <si>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</si>
  <si>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</si>
  <si>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</si>
  <si>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</si>
  <si>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</si>
  <si>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</si>
  <si>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</si>
  <si>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</si>
  <si>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</si>
  <si>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</si>
  <si>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</si>
  <si>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</si>
  <si>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</si>
  <si>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</si>
  <si>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</si>
  <si>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</si>
  <si>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</si>
  <si>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</si>
  <si>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</si>
  <si>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</si>
  <si>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</si>
  <si>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</si>
  <si>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</si>
  <si>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</si>
  <si>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</si>
  <si>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</si>
  <si>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</si>
  <si>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</si>
  <si>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</si>
  <si>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</si>
  <si>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</si>
  <si>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</si>
  <si>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</si>
  <si>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</si>
  <si>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</si>
  <si>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</si>
  <si>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</si>
  <si>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</si>
  <si>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</si>
  <si>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</si>
  <si>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</si>
  <si>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</si>
  <si>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</si>
  <si>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</si>
  <si>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</si>
  <si>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</si>
  <si>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</si>
  <si>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</si>
  <si>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</si>
  <si>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</si>
  <si>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</si>
  <si>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</si>
  <si>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</si>
  <si>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</si>
  <si>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</si>
  <si>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</si>
  <si>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</si>
  <si>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</si>
  <si>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</si>
  <si>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</si>
  <si>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</si>
  <si>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</si>
  <si>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</si>
  <si>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</si>
  <si>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</si>
  <si>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</si>
  <si>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</si>
  <si>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</si>
  <si>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</si>
  <si>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</si>
  <si>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</si>
  <si>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</si>
  <si>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</si>
  <si>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</si>
  <si>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</si>
  <si>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</si>
  <si>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</si>
  <si>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</si>
  <si>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</si>
  <si>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</si>
  <si>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</si>
  <si>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</si>
  <si>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</si>
  <si>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</si>
  <si>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</si>
  <si>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</si>
  <si>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</si>
  <si>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</si>
  <si>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</si>
  <si>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</si>
  <si>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</si>
  <si>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</si>
  <si>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</si>
  <si>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</si>
  <si>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</si>
  <si>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</si>
  <si>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</si>
  <si>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</si>
  <si>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</si>
  <si>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</si>
  <si>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</si>
  <si>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</si>
  <si>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</si>
  <si>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</si>
  <si>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</si>
  <si>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</si>
  <si>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</si>
  <si>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</si>
  <si>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</si>
  <si>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</si>
  <si>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</si>
  <si>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</si>
  <si>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</si>
  <si>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</si>
  <si>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</si>
  <si>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</si>
  <si>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</si>
  <si>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</si>
  <si>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</si>
  <si>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</si>
  <si>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</si>
  <si>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</si>
  <si>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</si>
  <si>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</si>
  <si>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</si>
  <si>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</si>
  <si>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</si>
  <si>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</si>
  <si>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</si>
  <si>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</si>
  <si>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</si>
  <si>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</si>
  <si>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</si>
  <si>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</si>
  <si>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</si>
  <si>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</si>
  <si>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</si>
  <si>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</si>
  <si>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</si>
  <si>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</si>
  <si>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</si>
  <si>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</si>
  <si>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</si>
  <si>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</si>
  <si>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</si>
  <si>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</si>
  <si>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</si>
  <si>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</si>
  <si>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</si>
  <si>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</si>
  <si>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</si>
  <si>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</si>
  <si>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</si>
  <si>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</si>
  <si>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</si>
  <si>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</si>
  <si>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</si>
  <si>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</si>
  <si>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</si>
  <si>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</si>
  <si>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</si>
  <si>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</si>
  <si>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</si>
  <si>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</si>
  <si>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</si>
  <si>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</si>
  <si>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</si>
  <si>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</si>
  <si>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</si>
  <si>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</si>
  <si>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</si>
  <si>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</si>
  <si>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</si>
  <si>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</si>
  <si>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</si>
  <si>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</si>
  <si>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</si>
  <si>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</si>
  <si>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</si>
  <si>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</si>
  <si>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</si>
  <si>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</si>
  <si>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</si>
  <si>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</si>
  <si>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</si>
  <si>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</si>
  <si>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</si>
  <si>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</si>
  <si>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</si>
  <si>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</si>
  <si>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</si>
  <si>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</si>
  <si>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</si>
  <si>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</si>
  <si>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</si>
  <si>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</si>
  <si>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</si>
  <si>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</si>
  <si>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</si>
  <si>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</si>
  <si>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</si>
  <si>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</si>
  <si>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</si>
  <si>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</si>
  <si>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</si>
  <si>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</si>
  <si>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</si>
  <si>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</si>
  <si>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</si>
  <si>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</si>
  <si>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</si>
  <si>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</si>
  <si>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</si>
  <si>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</si>
  <si>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</si>
  <si>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</si>
  <si>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</si>
  <si>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</si>
  <si>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</si>
  <si>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</si>
  <si>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</si>
  <si>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</si>
  <si>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</si>
  <si>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</si>
  <si>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</si>
  <si>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</si>
  <si>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</si>
  <si>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</si>
  <si>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</si>
  <si>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</si>
  <si>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</si>
  <si>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</si>
  <si>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</si>
  <si>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</si>
  <si>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</si>
  <si>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</si>
  <si>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</si>
  <si>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</si>
  <si>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</si>
  <si>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</si>
  <si>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</si>
  <si>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</si>
  <si>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</si>
  <si>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</si>
  <si>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</si>
  <si>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</si>
  <si>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</si>
  <si>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</si>
  <si>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</si>
  <si>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</si>
  <si>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</si>
  <si>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</si>
  <si>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</si>
  <si>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</si>
  <si>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</si>
  <si>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</si>
  <si>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</si>
  <si>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</si>
  <si>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</si>
  <si>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</si>
  <si>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</si>
  <si>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</si>
  <si>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</si>
  <si>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</si>
  <si>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</si>
  <si>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</si>
  <si>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</si>
  <si>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</si>
  <si>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</si>
  <si>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</si>
  <si>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</si>
  <si>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</si>
  <si>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</si>
  <si>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</si>
  <si>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</si>
  <si>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</si>
  <si>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</si>
  <si>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</si>
  <si>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</si>
  <si>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</si>
  <si>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</si>
  <si>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</si>
  <si>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</si>
  <si>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</si>
  <si>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</si>
  <si>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</si>
  <si>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</si>
  <si>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</si>
  <si>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</si>
  <si>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</si>
  <si>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</si>
  <si>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</si>
  <si>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</si>
  <si>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</si>
  <si>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</si>
  <si>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</si>
  <si>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</si>
  <si>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</si>
  <si>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</si>
  <si>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</si>
  <si>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</si>
  <si>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</si>
  <si>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</si>
  <si>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</si>
  <si>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</si>
  <si>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</si>
  <si>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</si>
  <si>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</si>
  <si>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</si>
  <si>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</si>
  <si>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</si>
  <si>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</si>
  <si>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</si>
  <si>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</si>
  <si>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</si>
  <si>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</si>
  <si>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</si>
  <si>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</si>
  <si>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</si>
  <si>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</si>
  <si>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</si>
  <si>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</si>
  <si>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</si>
  <si>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</si>
  <si>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</si>
  <si>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</si>
  <si>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</si>
  <si>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</si>
  <si>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</si>
  <si>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</si>
  <si>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</si>
  <si>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</si>
  <si>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</si>
  <si>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</si>
  <si>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</si>
  <si>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</si>
  <si>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</si>
  <si>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</si>
  <si>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</si>
  <si>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</si>
  <si>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</si>
  <si>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</si>
  <si>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</si>
  <si>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</si>
  <si>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</si>
  <si>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</si>
  <si>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</si>
  <si>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</si>
  <si>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</si>
  <si>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</si>
  <si>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</si>
  <si>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</si>
  <si>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</si>
  <si>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</si>
  <si>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</si>
  <si>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</si>
  <si>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</si>
  <si>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</si>
  <si>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</si>
  <si>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</si>
  <si>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</si>
  <si>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</si>
  <si>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</si>
  <si>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</si>
  <si>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</si>
  <si>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</si>
  <si>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</si>
  <si>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</si>
  <si>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</si>
  <si>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</si>
  <si>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</si>
  <si>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</si>
  <si>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</si>
  <si>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</si>
  <si>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</si>
  <si>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</si>
  <si>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</si>
  <si>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</si>
  <si>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</si>
  <si>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</si>
  <si>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</si>
  <si>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</si>
  <si>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</si>
  <si>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</si>
  <si>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</si>
  <si>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</si>
  <si>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</si>
  <si>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</si>
  <si>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</si>
  <si>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</si>
  <si>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</si>
  <si>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</si>
  <si>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</si>
  <si>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</si>
  <si>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</si>
  <si>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</si>
  <si>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</si>
  <si>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</si>
  <si>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</si>
  <si>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</si>
  <si>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</si>
  <si>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</si>
  <si>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</si>
  <si>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</si>
  <si>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</si>
  <si>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</si>
  <si>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</si>
  <si>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</si>
  <si>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</si>
  <si>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</si>
  <si>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</si>
  <si>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</si>
  <si>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</si>
  <si>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</si>
  <si>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</si>
  <si>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</si>
  <si>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</si>
  <si>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</si>
  <si>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</si>
  <si>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</si>
  <si>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</si>
  <si>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</si>
  <si>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</si>
  <si>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</si>
  <si>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</si>
  <si>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</si>
  <si>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</si>
  <si>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</si>
  <si>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</si>
  <si>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</si>
  <si>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</si>
  <si>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</si>
  <si>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</si>
  <si>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</si>
  <si>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</si>
  <si>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</si>
  <si>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</si>
  <si>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</si>
  <si>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</si>
  <si>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</si>
  <si>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</si>
  <si>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</si>
  <si>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</si>
  <si>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</si>
  <si>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</si>
  <si>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</si>
  <si>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</si>
  <si>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</si>
  <si>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</si>
  <si>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</si>
  <si>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</si>
  <si>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</si>
  <si>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</si>
  <si>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</si>
  <si>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</si>
  <si>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</si>
  <si>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</si>
  <si>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</si>
  <si>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</si>
  <si>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</si>
  <si>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</si>
  <si>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</si>
  <si>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</si>
  <si>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</si>
  <si>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</si>
  <si>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</si>
  <si>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</si>
  <si>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</si>
  <si>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</si>
  <si>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</si>
  <si>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</si>
  <si>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</si>
  <si>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</si>
  <si>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</si>
  <si>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</si>
  <si>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</si>
  <si>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</si>
  <si>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</si>
  <si>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</si>
  <si>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</si>
  <si>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</si>
  <si>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</si>
  <si>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</si>
  <si>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</si>
  <si>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</si>
  <si>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</si>
  <si>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</si>
  <si>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</si>
  <si>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</si>
  <si>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</si>
  <si>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</si>
  <si>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</si>
  <si>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</si>
  <si>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</si>
  <si>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</si>
  <si>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</si>
  <si>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</si>
  <si>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</si>
  <si>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</si>
  <si>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</si>
  <si>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</si>
  <si>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</si>
  <si>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</si>
  <si>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</si>
  <si>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</si>
  <si>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</si>
  <si>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</si>
  <si>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</si>
  <si>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</si>
  <si>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</si>
  <si>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</si>
  <si>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</si>
  <si>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</si>
  <si>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</si>
  <si>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</si>
  <si>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</si>
  <si>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</si>
  <si>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</si>
  <si>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</si>
  <si>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</si>
  <si>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</si>
  <si>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</si>
  <si>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</si>
  <si>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</si>
  <si>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</si>
  <si>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</si>
  <si>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</si>
  <si>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</si>
  <si>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</si>
  <si>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</si>
  <si>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</si>
  <si>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</si>
  <si>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</si>
  <si>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</si>
  <si>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</si>
  <si>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</si>
  <si>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</si>
  <si>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</si>
  <si>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</si>
  <si>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</si>
  <si>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</si>
  <si>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</si>
  <si>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</si>
  <si>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</si>
  <si>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</si>
  <si>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</si>
  <si>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</si>
  <si>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</si>
  <si>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</si>
  <si>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</si>
  <si>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</si>
  <si>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</si>
  <si>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</si>
  <si>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</si>
  <si>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</si>
  <si>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</si>
  <si>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</si>
  <si>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</si>
  <si>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</si>
  <si>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</si>
  <si>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</si>
  <si>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</si>
  <si>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</si>
  <si>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</si>
  <si>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</si>
  <si>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</si>
  <si>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</si>
  <si>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</si>
  <si>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</si>
  <si>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</si>
  <si>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</si>
  <si>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</si>
  <si>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</si>
  <si>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</si>
  <si>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</si>
  <si>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</si>
  <si>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</si>
  <si>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</si>
  <si>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</si>
  <si>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</si>
  <si>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</si>
  <si>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</si>
  <si>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</si>
  <si>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</si>
  <si>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</si>
  <si>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</si>
  <si>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</si>
  <si>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</si>
  <si>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</si>
  <si>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</si>
  <si>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</si>
  <si>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</si>
  <si>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</si>
  <si>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</si>
  <si>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</si>
  <si>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</si>
  <si>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</si>
  <si>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</si>
  <si>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</si>
  <si>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</si>
  <si>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</si>
  <si>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</si>
  <si>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</si>
  <si>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</si>
  <si>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</si>
  <si>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</si>
  <si>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</si>
  <si>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</si>
  <si>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</si>
  <si>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</si>
  <si>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</si>
  <si>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</si>
  <si>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</si>
  <si>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</si>
  <si>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</si>
  <si>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</si>
  <si>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</si>
  <si>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</si>
  <si>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</si>
  <si>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</si>
  <si>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</si>
  <si>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</si>
  <si>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</si>
  <si>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</si>
  <si>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</si>
  <si>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</si>
  <si>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</si>
  <si>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</si>
  <si>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</si>
  <si>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</si>
  <si>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</si>
  <si>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</si>
  <si>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</si>
  <si>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</si>
  <si>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</si>
  <si>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</si>
  <si>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</si>
  <si>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</si>
  <si>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</si>
  <si>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</si>
  <si>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</si>
  <si>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</si>
  <si>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</si>
  <si>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</si>
  <si>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</si>
  <si>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</si>
  <si>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</si>
  <si>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</si>
  <si>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</si>
  <si>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</si>
  <si>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</si>
  <si>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</si>
  <si>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</si>
  <si>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</si>
  <si>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</si>
  <si>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</si>
  <si>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</si>
  <si>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</si>
  <si>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</si>
  <si>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</si>
  <si>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</si>
  <si>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</si>
  <si>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</si>
  <si>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</si>
  <si>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</si>
  <si>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</si>
  <si>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</si>
  <si>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</si>
  <si>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</si>
  <si>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</si>
  <si>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</si>
  <si>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</si>
  <si>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</si>
  <si>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</si>
  <si>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</si>
  <si>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</si>
  <si>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</si>
  <si>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</si>
  <si>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</si>
  <si>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</si>
  <si>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</si>
  <si>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</si>
  <si>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</si>
  <si>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</si>
  <si>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</si>
  <si>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</si>
  <si>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</si>
  <si>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</si>
  <si>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</si>
  <si>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</si>
  <si>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</si>
  <si>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</si>
  <si>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</si>
  <si>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</si>
  <si>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</si>
  <si>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</si>
  <si>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</si>
  <si>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</si>
  <si>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</si>
  <si>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</si>
  <si>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</si>
  <si>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</si>
  <si>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</si>
  <si>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</si>
  <si>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</si>
  <si>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</si>
  <si>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</si>
  <si>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</si>
  <si>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</si>
  <si>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</si>
  <si>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</si>
  <si>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</si>
  <si>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</si>
  <si>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</si>
  <si>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</si>
  <si>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</si>
  <si>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</si>
  <si>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</si>
  <si>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</si>
  <si>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</si>
  <si>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</si>
  <si>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</si>
  <si>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</si>
  <si>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</si>
  <si>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</si>
  <si>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</si>
  <si>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</si>
  <si>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</si>
  <si>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</si>
  <si>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</si>
  <si>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</si>
  <si>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</si>
  <si>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</si>
  <si>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</si>
  <si>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</si>
  <si>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</si>
  <si>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</si>
  <si>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</si>
  <si>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</si>
  <si>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</si>
  <si>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</si>
  <si>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</si>
  <si>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</si>
  <si>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</si>
  <si>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</si>
  <si>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</si>
  <si>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</si>
  <si>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</si>
  <si>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</si>
  <si>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</si>
  <si>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</si>
  <si>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</si>
  <si>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</si>
  <si>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</si>
  <si>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</si>
  <si>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</si>
  <si>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</si>
  <si>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</si>
  <si>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</si>
  <si>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</si>
  <si>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</si>
  <si>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</si>
  <si>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</si>
  <si>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</si>
  <si>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</si>
  <si>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</si>
  <si>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</si>
  <si>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</si>
  <si>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</si>
  <si>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</si>
  <si>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</si>
  <si>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</si>
  <si>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</si>
  <si>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</si>
  <si>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</si>
  <si>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</si>
  <si>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</si>
  <si>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</si>
  <si>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</si>
  <si>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</si>
  <si>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</si>
  <si>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</si>
  <si>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</si>
  <si>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</si>
  <si>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</si>
  <si>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</si>
  <si>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</si>
  <si>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</si>
  <si>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</si>
  <si>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</si>
  <si>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</si>
  <si>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</si>
  <si>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</si>
  <si>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</si>
  <si>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</si>
  <si>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</si>
  <si>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</si>
  <si>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</si>
  <si>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</si>
  <si>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</si>
  <si>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</si>
  <si>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</si>
  <si>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</si>
  <si>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</si>
  <si>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</si>
  <si>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</si>
  <si>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</si>
  <si>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</si>
  <si>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</si>
  <si>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</si>
  <si>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</si>
  <si>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</si>
  <si>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</si>
  <si>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</si>
  <si>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</si>
  <si>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</si>
  <si>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</si>
  <si>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</si>
  <si>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</si>
  <si>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</si>
  <si>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</si>
  <si>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</si>
  <si>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</si>
  <si>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</si>
  <si>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</si>
  <si>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</si>
  <si>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</si>
  <si>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</si>
  <si>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</si>
  <si>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</si>
  <si>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</si>
  <si>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</si>
  <si>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</si>
  <si>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</si>
  <si>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</si>
  <si>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</si>
  <si>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</si>
  <si>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</si>
  <si>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</si>
  <si>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</si>
  <si>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</si>
  <si>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</si>
  <si>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</si>
  <si>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</si>
  <si>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</si>
  <si>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</si>
  <si>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</si>
  <si>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</si>
  <si>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</si>
  <si>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</si>
  <si>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</si>
  <si>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</si>
  <si>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</si>
  <si>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</si>
  <si>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</si>
  <si>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</si>
  <si>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</si>
  <si>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</si>
  <si>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</si>
  <si>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</si>
  <si>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</si>
  <si>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</si>
  <si>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</si>
  <si>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</si>
  <si>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</si>
  <si>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</si>
  <si>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</si>
  <si>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</si>
  <si>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</si>
  <si>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</si>
  <si>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</si>
  <si>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</si>
  <si>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</si>
  <si>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</si>
  <si>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</si>
  <si>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</si>
  <si>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</si>
  <si>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</si>
  <si>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</si>
  <si>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</si>
  <si>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</si>
  <si>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</si>
  <si>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</si>
  <si>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</si>
  <si>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</si>
  <si>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</si>
  <si>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</si>
  <si>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</si>
  <si>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</si>
  <si>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</si>
  <si>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</si>
  <si>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</si>
  <si>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</si>
  <si>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</si>
  <si>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</si>
  <si>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</si>
  <si>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</si>
  <si>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</si>
  <si>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</si>
  <si>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</si>
  <si>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</si>
  <si>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</si>
  <si>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</si>
  <si>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</si>
  <si>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</si>
  <si>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</si>
  <si>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</si>
  <si>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</si>
  <si>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</si>
  <si>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</si>
  <si>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</si>
  <si>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</si>
  <si>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</si>
  <si>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</si>
  <si>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</si>
  <si>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</si>
  <si>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</si>
  <si>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</si>
  <si>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</si>
  <si>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</si>
  <si>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</si>
  <si>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</si>
  <si>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</si>
  <si>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</si>
  <si>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</si>
  <si>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</si>
  <si>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</si>
  <si>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</si>
  <si>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</si>
  <si>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</si>
  <si>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</si>
  <si>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</si>
  <si>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</si>
  <si>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</si>
  <si>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</si>
  <si>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</si>
  <si>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</si>
  <si>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</si>
  <si>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</si>
  <si>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</si>
  <si>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</si>
  <si>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</si>
  <si>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</si>
  <si>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</si>
  <si>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</si>
  <si>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</si>
  <si>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</si>
  <si>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</si>
  <si>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</si>
  <si>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</si>
  <si>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</si>
  <si>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</si>
  <si>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</si>
  <si>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</si>
  <si>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</si>
  <si>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</si>
  <si>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</si>
  <si>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</si>
  <si>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</si>
  <si>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</si>
  <si>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</si>
  <si>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</si>
  <si>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</si>
  <si>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</si>
  <si>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</si>
  <si>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</si>
  <si>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</si>
  <si>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</si>
  <si>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</si>
  <si>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</si>
  <si>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</si>
  <si>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</si>
  <si>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</si>
  <si>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</si>
  <si>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</si>
  <si>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</si>
  <si>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</si>
  <si>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</si>
  <si>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</si>
  <si>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</si>
  <si>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</si>
  <si>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</si>
  <si>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</si>
  <si>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</si>
  <si>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</si>
  <si>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</si>
  <si>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</si>
  <si>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</si>
  <si>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</si>
  <si>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</si>
  <si>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</si>
  <si>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</si>
  <si>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</si>
  <si>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</si>
  <si>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</si>
  <si>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</si>
  <si>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</si>
  <si>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</si>
  <si>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</si>
  <si>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</si>
  <si>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</si>
  <si>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</si>
  <si>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</si>
  <si>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</si>
  <si>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</si>
  <si>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</si>
  <si>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</si>
  <si>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</si>
  <si>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</si>
  <si>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</si>
  <si>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</si>
  <si>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</si>
  <si>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</si>
  <si>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</si>
  <si>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</si>
  <si>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</si>
  <si>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</si>
  <si>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</si>
  <si>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</si>
  <si>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</si>
  <si>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</si>
  <si>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</si>
  <si>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</si>
  <si>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</si>
  <si>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</si>
  <si>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</si>
  <si>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</si>
  <si>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</si>
  <si>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</si>
  <si>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</si>
  <si>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</si>
  <si>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</si>
  <si>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</si>
  <si>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</si>
  <si>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</si>
  <si>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</si>
  <si>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</si>
  <si>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</si>
  <si>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</si>
  <si>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</si>
  <si>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</si>
  <si>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</si>
  <si>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</si>
  <si>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</si>
  <si>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</si>
  <si>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</si>
  <si>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</si>
  <si>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</si>
  <si>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</si>
  <si>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</si>
  <si>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</si>
  <si>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</si>
  <si>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</si>
  <si>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</si>
  <si>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</si>
  <si>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</si>
  <si>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</si>
  <si>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</si>
  <si>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</si>
  <si>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</si>
  <si>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</si>
  <si>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</si>
  <si>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</si>
  <si>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</si>
  <si>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</si>
  <si>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</si>
  <si>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</si>
  <si>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</si>
  <si>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</si>
  <si>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</si>
  <si>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</si>
  <si>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</si>
  <si>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</si>
  <si>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</si>
  <si>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</si>
  <si>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</si>
  <si>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</si>
  <si>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</si>
  <si>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</si>
  <si>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</si>
  <si>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</si>
  <si>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</si>
  <si>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</si>
  <si>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</si>
  <si>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</si>
  <si>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</si>
  <si>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</si>
  <si>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</si>
  <si>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</si>
  <si>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</si>
  <si>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</si>
  <si>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</si>
  <si>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</si>
  <si>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</si>
  <si>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</si>
  <si>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</si>
  <si>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</si>
  <si>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</si>
  <si>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</si>
  <si>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</si>
  <si>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</si>
  <si>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</si>
  <si>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</si>
  <si>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</si>
  <si>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</si>
  <si>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</si>
  <si>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</si>
  <si>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</si>
  <si>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</si>
  <si>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</si>
  <si>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</si>
  <si>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</si>
  <si>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</si>
  <si>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</si>
  <si>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</si>
  <si>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</si>
  <si>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</si>
  <si>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</si>
  <si>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</si>
  <si>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</si>
  <si>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</si>
  <si>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</si>
  <si>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</si>
  <si>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</si>
  <si>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</si>
  <si>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</si>
  <si>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</si>
  <si>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</si>
  <si>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</si>
  <si>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</si>
  <si>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</si>
  <si>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</si>
  <si>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</si>
  <si>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</si>
  <si>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</si>
  <si>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</si>
  <si>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</si>
  <si>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</si>
  <si>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</si>
  <si>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</si>
  <si>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</si>
  <si>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</si>
  <si>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</si>
  <si>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</si>
  <si>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</si>
  <si>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</si>
  <si>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</si>
  <si>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</si>
  <si>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</si>
  <si>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</si>
  <si>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</si>
  <si>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</si>
  <si>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</si>
  <si>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</si>
  <si>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</si>
  <si>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</si>
  <si>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</si>
  <si>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</si>
  <si>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</si>
  <si>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</si>
  <si>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</si>
  <si>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</si>
  <si>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</si>
  <si>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</si>
  <si>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</si>
  <si>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</si>
  <si>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</si>
  <si>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</si>
  <si>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</si>
  <si>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</si>
  <si>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</si>
  <si>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</si>
  <si>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</si>
  <si>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</si>
  <si>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</si>
  <si>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</si>
  <si>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</si>
  <si>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</si>
  <si>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</si>
  <si>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</si>
  <si>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</si>
  <si>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</si>
  <si>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</si>
  <si>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</si>
  <si>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</si>
  <si>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</si>
  <si>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</si>
  <si>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</si>
  <si>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</si>
  <si>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</si>
  <si>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</si>
  <si>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</si>
  <si>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</si>
  <si>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</si>
  <si>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</si>
  <si>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</si>
  <si>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</si>
  <si>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</si>
  <si>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</si>
  <si>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</si>
  <si>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</si>
  <si>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</si>
  <si>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</si>
  <si>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</si>
  <si>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</si>
  <si>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</si>
  <si>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</si>
  <si>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</si>
  <si>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</si>
  <si>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</si>
  <si>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</si>
  <si>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</si>
  <si>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</si>
  <si>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</si>
  <si>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</si>
  <si>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</si>
  <si>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</si>
  <si>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</si>
  <si>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</si>
  <si>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</si>
  <si>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</si>
  <si>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</si>
  <si>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</si>
  <si>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</si>
  <si>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</si>
  <si>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</si>
  <si>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</si>
  <si>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</si>
  <si>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</si>
  <si>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</si>
  <si>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</si>
  <si>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</si>
  <si>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</si>
  <si>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</si>
  <si>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</si>
  <si>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</si>
  <si>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</si>
  <si>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</si>
  <si>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</si>
  <si>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</si>
  <si>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</si>
  <si>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</si>
  <si>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</si>
  <si>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</si>
  <si>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</si>
  <si>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</si>
  <si>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</si>
  <si>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</si>
  <si>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</si>
  <si>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</si>
  <si>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</si>
  <si>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</si>
  <si>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</si>
  <si>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</si>
  <si>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</si>
  <si>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</si>
  <si>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</si>
  <si>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</si>
  <si>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</si>
  <si>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</si>
  <si>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</si>
  <si>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</si>
  <si>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</si>
  <si>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</si>
  <si>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</si>
  <si>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</si>
  <si>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</si>
  <si>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</si>
  <si>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</si>
  <si>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</si>
  <si>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</si>
  <si>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</si>
  <si>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</si>
  <si>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</si>
  <si>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</si>
  <si>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</si>
  <si>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</si>
  <si>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</si>
  <si>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</si>
  <si>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</si>
  <si>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</si>
  <si>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</si>
  <si>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</si>
  <si>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</si>
  <si>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</si>
  <si>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</si>
  <si>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</si>
  <si>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</si>
  <si>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</si>
  <si>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</si>
  <si>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</si>
  <si>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</si>
  <si>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</si>
  <si>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</si>
  <si>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</si>
  <si>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</si>
  <si>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</si>
  <si>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</si>
  <si>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</si>
  <si>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</si>
  <si>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</si>
  <si>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</si>
  <si>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</si>
  <si>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</si>
  <si>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</si>
  <si>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</si>
  <si>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</si>
  <si>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</si>
  <si>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</si>
  <si>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</si>
  <si>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</si>
  <si>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</si>
  <si>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</si>
  <si>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</si>
  <si>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</si>
  <si>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</si>
  <si>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</si>
  <si>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</si>
  <si>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</si>
  <si>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</si>
  <si>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</si>
  <si>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</si>
  <si>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</si>
  <si>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</si>
  <si>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</si>
  <si>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</si>
  <si>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</si>
  <si>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</si>
  <si>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</si>
  <si>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</si>
  <si>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</si>
  <si>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</si>
  <si>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</si>
  <si>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</si>
  <si>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</si>
  <si>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</si>
  <si>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</si>
  <si>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</si>
  <si>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</si>
  <si>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</si>
  <si>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</si>
  <si>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</si>
  <si>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</si>
  <si>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</si>
  <si>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</si>
  <si>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</si>
  <si>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</si>
  <si>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</si>
  <si>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</si>
  <si>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</si>
  <si>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</si>
  <si>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</si>
  <si>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</si>
  <si>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</si>
  <si>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</si>
  <si>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</si>
  <si>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</si>
  <si>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</si>
  <si>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</si>
  <si>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</si>
  <si>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</si>
  <si>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</si>
  <si>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</si>
  <si>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</si>
  <si>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</si>
  <si>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</si>
  <si>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</si>
  <si>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</si>
  <si>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</si>
  <si>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</si>
  <si>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</si>
  <si>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</si>
  <si>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</si>
  <si>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</si>
  <si>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</si>
  <si>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</si>
  <si>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</si>
  <si>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</si>
  <si>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</si>
  <si>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</si>
  <si>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</si>
  <si>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</si>
  <si>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</si>
  <si>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</si>
  <si>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</si>
  <si>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</si>
  <si>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</si>
  <si>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</si>
  <si>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</si>
  <si>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</si>
  <si>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</si>
  <si>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</si>
  <si>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</si>
  <si>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</si>
  <si>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</si>
  <si>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</si>
  <si>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</si>
  <si>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</si>
  <si>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</si>
  <si>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</si>
  <si>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</si>
  <si>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</si>
  <si>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</si>
  <si>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</si>
  <si>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</si>
  <si>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</si>
  <si>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</si>
  <si>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</si>
  <si>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</si>
  <si>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</si>
  <si>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</si>
  <si>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</si>
  <si>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</si>
  <si>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</si>
  <si>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</si>
  <si>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</si>
  <si>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</si>
  <si>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</si>
  <si>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</si>
  <si>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</si>
  <si>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</si>
  <si>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</si>
  <si>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</si>
  <si>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</si>
  <si>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</si>
  <si>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</si>
  <si>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</si>
  <si>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</si>
  <si>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</si>
  <si>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</si>
  <si>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</si>
  <si>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</si>
  <si>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</si>
  <si>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</si>
  <si>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</si>
  <si>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</si>
  <si>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</si>
  <si>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</si>
  <si>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</si>
  <si>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</si>
  <si>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</si>
  <si>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</si>
  <si>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</si>
  <si>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</si>
  <si>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</si>
  <si>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</si>
  <si>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</si>
  <si>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</si>
  <si>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</si>
  <si>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</si>
  <si>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</si>
  <si>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</si>
  <si>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</si>
  <si>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</si>
  <si>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</si>
  <si>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</si>
  <si>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</si>
  <si>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</si>
  <si>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</si>
  <si>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</si>
  <si>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</si>
  <si>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</si>
  <si>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</si>
  <si>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</si>
  <si>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</si>
  <si>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</si>
  <si>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</si>
  <si>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</si>
  <si>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</si>
  <si>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</si>
  <si>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</si>
  <si>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</si>
  <si>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</si>
  <si>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</si>
  <si>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</si>
  <si>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</si>
  <si>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</si>
  <si>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</si>
  <si>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</si>
  <si>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</si>
  <si>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</si>
  <si>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</si>
  <si>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</si>
  <si>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</si>
  <si>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</si>
  <si>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</si>
  <si>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</si>
  <si>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</si>
  <si>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</si>
  <si>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</si>
  <si>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</si>
  <si>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</si>
  <si>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</si>
  <si>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</si>
  <si>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</si>
  <si>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</si>
  <si>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</si>
  <si>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</si>
  <si>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</si>
  <si>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</si>
  <si>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</si>
  <si>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</si>
  <si>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</si>
  <si>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</si>
  <si>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</si>
  <si>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</si>
  <si>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</si>
  <si>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</si>
  <si>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</si>
  <si>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</si>
  <si>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</si>
  <si>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</si>
  <si>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</si>
  <si>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</si>
  <si>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</si>
  <si>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</si>
  <si>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</si>
  <si>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</si>
  <si>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</si>
  <si>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</si>
  <si>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</si>
  <si>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</si>
  <si>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</si>
  <si>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</si>
  <si>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</si>
  <si>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</si>
  <si>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</si>
  <si>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</si>
  <si>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</si>
  <si>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</si>
  <si>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</si>
  <si>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</si>
  <si>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</si>
  <si>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</si>
  <si>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</si>
  <si>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</si>
  <si>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</si>
  <si>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</si>
  <si>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</si>
  <si>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</si>
  <si>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</si>
  <si>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</si>
  <si>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</si>
  <si>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</si>
  <si>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</si>
  <si>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</si>
  <si>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</si>
  <si>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</si>
  <si>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</si>
  <si>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</si>
  <si>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</si>
  <si>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</si>
  <si>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</si>
  <si>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</si>
  <si>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</si>
  <si>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</si>
  <si>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</si>
  <si>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</si>
  <si>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</si>
  <si>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</si>
  <si>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</si>
  <si>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</si>
  <si>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</si>
  <si>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</si>
  <si>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</si>
  <si>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</si>
  <si>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</si>
  <si>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</si>
  <si>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</si>
  <si>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</si>
  <si>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</si>
  <si>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</si>
  <si>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</si>
  <si>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</si>
  <si>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</si>
  <si>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</si>
  <si>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</si>
  <si>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</si>
  <si>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</si>
  <si>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</si>
  <si>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</si>
  <si>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</si>
  <si>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</si>
  <si>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</si>
  <si>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</si>
  <si>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</si>
  <si>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</si>
  <si>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</si>
  <si>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</si>
  <si>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</si>
  <si>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</si>
  <si>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</si>
  <si>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</si>
  <si>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</si>
  <si>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</si>
  <si>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</si>
  <si>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</si>
  <si>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</si>
  <si>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</si>
  <si>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</si>
  <si>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</si>
  <si>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</si>
  <si>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</si>
  <si>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</si>
  <si>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</si>
  <si>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</si>
  <si>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</si>
  <si>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</si>
  <si>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</si>
  <si>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</si>
  <si>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</si>
  <si>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</si>
  <si>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</si>
  <si>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</si>
  <si>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</si>
  <si>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</si>
  <si>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</si>
  <si>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</si>
  <si>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</si>
  <si>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</si>
  <si>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</si>
  <si>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</si>
  <si>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</si>
  <si>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</si>
  <si>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</si>
  <si>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</si>
  <si>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</si>
  <si>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</si>
  <si>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</si>
  <si>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</si>
  <si>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</si>
  <si>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</si>
  <si>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</si>
  <si>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</si>
  <si>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</si>
  <si>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</si>
  <si>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</si>
  <si>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</si>
  <si>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</si>
  <si>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</si>
  <si>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</si>
  <si>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</si>
  <si>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</si>
  <si>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</si>
  <si>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</si>
  <si>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</si>
  <si>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</si>
  <si>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</si>
  <si>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</si>
  <si>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</si>
  <si>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</si>
  <si>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</si>
  <si>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</si>
  <si>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</si>
  <si>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</si>
  <si>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</si>
  <si>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</si>
  <si>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</si>
  <si>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</si>
  <si>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</si>
  <si>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</si>
  <si>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</si>
  <si>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</si>
  <si>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</si>
  <si>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</si>
  <si>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</si>
  <si>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</si>
  <si>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</si>
  <si>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</si>
  <si>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</si>
  <si>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</si>
  <si>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</si>
  <si>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</si>
  <si>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</si>
  <si>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</si>
  <si>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</si>
  <si>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</si>
  <si>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</si>
  <si>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</si>
  <si>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</si>
  <si>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</si>
  <si>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</si>
  <si>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</si>
  <si>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</si>
  <si>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</si>
  <si>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</si>
  <si>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</si>
  <si>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</si>
  <si>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</si>
  <si>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</si>
  <si>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</si>
  <si>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</si>
  <si>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</si>
  <si>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</si>
  <si>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</si>
  <si>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</si>
  <si>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</si>
  <si>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</si>
  <si>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</si>
  <si>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</si>
  <si>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</si>
  <si>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</si>
  <si>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</si>
  <si>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</si>
  <si>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</si>
  <si>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</si>
  <si>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</si>
  <si>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</si>
  <si>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</si>
  <si>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</si>
  <si>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</si>
  <si>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</si>
  <si>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</si>
  <si>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</si>
  <si>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</si>
  <si>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</si>
  <si>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</si>
  <si>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</si>
  <si>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</si>
  <si>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</si>
  <si>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</si>
  <si>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</si>
  <si>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</si>
  <si>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</si>
  <si>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</si>
  <si>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</si>
  <si>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</si>
  <si>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</si>
  <si>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</si>
  <si>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</si>
  <si>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</si>
  <si>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</si>
  <si>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</si>
  <si>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</si>
  <si>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</si>
  <si>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</si>
  <si>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</si>
  <si>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</si>
  <si>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</si>
  <si>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</si>
  <si>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</si>
  <si>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</si>
  <si>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</si>
  <si>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</si>
  <si>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</si>
  <si>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</si>
  <si>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</si>
  <si>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</si>
  <si>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</si>
  <si>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</si>
  <si>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</si>
  <si>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</si>
  <si>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</si>
  <si>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</si>
  <si>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</si>
  <si>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</si>
  <si>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</si>
  <si>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</si>
  <si>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</si>
  <si>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</si>
  <si>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</si>
  <si>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</si>
  <si>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</si>
  <si>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</si>
  <si>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</si>
  <si>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</si>
  <si>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</si>
  <si>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</si>
  <si>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</si>
  <si>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</si>
  <si>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</si>
  <si>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</si>
  <si>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</si>
  <si>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</si>
  <si>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</si>
  <si>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</si>
  <si>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</si>
  <si>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</si>
  <si>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</si>
  <si>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</si>
  <si>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</si>
  <si>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</si>
  <si>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</si>
  <si>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</si>
  <si>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</si>
  <si>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</si>
  <si>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</si>
  <si>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</si>
  <si>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</si>
  <si>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</si>
  <si>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</si>
  <si>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</si>
  <si>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</si>
  <si>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</si>
  <si>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</si>
  <si>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</si>
  <si>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</si>
  <si>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</si>
  <si>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</si>
  <si>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</si>
  <si>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</si>
  <si>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</si>
  <si>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</si>
  <si>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</si>
  <si>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</si>
  <si>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</si>
  <si>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</si>
  <si>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</si>
  <si>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</si>
  <si>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</si>
  <si>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</si>
  <si>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</si>
  <si>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</si>
  <si>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</si>
  <si>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</si>
  <si>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</si>
  <si>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</si>
  <si>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</si>
  <si>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</si>
  <si>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</si>
  <si>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</si>
  <si>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</si>
  <si>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</si>
  <si>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</si>
  <si>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</si>
  <si>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</si>
  <si>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</si>
  <si>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</si>
  <si>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</si>
  <si>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</si>
  <si>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</si>
  <si>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</si>
  <si>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</si>
  <si>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</si>
  <si>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</si>
  <si>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</si>
  <si>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</si>
  <si>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</si>
  <si>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</si>
  <si>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</si>
  <si>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</si>
  <si>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</si>
  <si>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</si>
  <si>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</si>
  <si>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</si>
  <si>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</si>
  <si>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</si>
  <si>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</si>
  <si>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</si>
  <si>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</si>
  <si>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</si>
  <si>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</si>
  <si>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</si>
  <si>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</si>
  <si>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</si>
  <si>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</si>
  <si>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</si>
  <si>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</si>
  <si>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</si>
  <si>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</si>
  <si>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</si>
  <si>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</si>
  <si>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</si>
  <si>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</si>
  <si>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</si>
  <si>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</si>
  <si>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</si>
  <si>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</si>
  <si>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</si>
  <si>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</si>
  <si>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</si>
  <si>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</si>
  <si>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</si>
  <si>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</si>
  <si>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</si>
  <si>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</si>
  <si>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</si>
  <si>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</si>
  <si>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</si>
  <si>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</si>
  <si>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</si>
  <si>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</si>
  <si>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</si>
  <si>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</si>
  <si>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</si>
  <si>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</si>
  <si>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</si>
  <si>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</si>
  <si>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</si>
  <si>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</si>
  <si>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</si>
  <si>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</si>
  <si>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</si>
  <si>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</si>
  <si>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</si>
  <si>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</si>
  <si>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</si>
  <si>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</si>
  <si>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</si>
  <si>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</si>
  <si>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</si>
  <si>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</si>
  <si>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</si>
  <si>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</si>
  <si>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</si>
  <si>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</si>
  <si>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</si>
  <si>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</si>
  <si>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</si>
  <si>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</si>
  <si>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</si>
  <si>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</si>
  <si>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</si>
  <si>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</si>
  <si>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</si>
  <si>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</si>
  <si>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</si>
  <si>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</si>
  <si>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</si>
  <si>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</si>
  <si>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</si>
  <si>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</si>
  <si>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</si>
  <si>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</si>
  <si>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</si>
  <si>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</si>
  <si>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</si>
  <si>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</si>
  <si>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</si>
  <si>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</si>
  <si>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</si>
  <si>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</si>
  <si>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</si>
  <si>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</si>
  <si>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</si>
  <si>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</si>
  <si>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</si>
  <si>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</si>
  <si>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</si>
  <si>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</si>
  <si>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</si>
  <si>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</si>
  <si>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</si>
  <si>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</si>
  <si>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</si>
  <si>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</si>
  <si>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</si>
  <si>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</si>
  <si>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</si>
  <si>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</si>
  <si>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</si>
  <si>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</si>
  <si>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</si>
  <si>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</si>
  <si>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</si>
  <si>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</si>
  <si>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</si>
  <si>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</si>
  <si>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</si>
  <si>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</si>
  <si>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</si>
  <si>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</si>
  <si>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</si>
  <si>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</si>
  <si>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</si>
  <si>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</si>
  <si>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</si>
  <si>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</si>
  <si>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</si>
  <si>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</si>
  <si>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</si>
  <si>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</si>
  <si>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</si>
  <si>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</si>
  <si>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</si>
  <si>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</si>
  <si>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</si>
  <si>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</si>
  <si>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</si>
  <si>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</si>
  <si>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</si>
  <si>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</si>
  <si>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</si>
  <si>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</si>
  <si>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</si>
  <si>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</si>
  <si>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</si>
  <si>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</si>
  <si>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</si>
  <si>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</si>
  <si>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</si>
  <si>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</si>
  <si>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</si>
  <si>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</si>
  <si>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</si>
  <si>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</si>
  <si>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</si>
  <si>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</si>
  <si>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</si>
  <si>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</si>
  <si>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</si>
  <si>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</si>
  <si>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</si>
  <si>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</si>
  <si>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</si>
  <si>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</si>
  <si>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</si>
  <si>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</si>
  <si>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</si>
  <si>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</si>
  <si>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</si>
  <si>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</si>
  <si>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</si>
  <si>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</si>
  <si>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</si>
  <si>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</si>
  <si>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</si>
  <si>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</si>
  <si>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</si>
  <si>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</si>
  <si>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</si>
  <si>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</si>
  <si>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</si>
  <si>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</si>
  <si>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</si>
  <si>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</si>
  <si>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</si>
  <si>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</si>
  <si>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</si>
  <si>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</si>
  <si>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</si>
  <si>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</si>
  <si>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</si>
  <si>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</si>
  <si>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</si>
  <si>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</si>
  <si>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</si>
  <si>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</si>
  <si>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</si>
  <si>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</si>
  <si>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</si>
  <si>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</si>
  <si>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</si>
  <si>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</si>
  <si>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</si>
  <si>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</si>
  <si>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</si>
  <si>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</si>
  <si>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</si>
  <si>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</si>
  <si>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</si>
  <si>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</si>
  <si>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</si>
  <si>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</si>
  <si>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</si>
  <si>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</si>
  <si>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</si>
  <si>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</si>
  <si>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</si>
  <si>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</si>
  <si>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</si>
  <si>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</si>
  <si>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</si>
  <si>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</si>
  <si>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</si>
  <si>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</si>
  <si>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</si>
  <si>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</si>
  <si>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</si>
  <si>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</si>
  <si>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</si>
  <si>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</si>
  <si>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</si>
  <si>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</si>
  <si>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</si>
  <si>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</si>
  <si>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</si>
  <si>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</si>
  <si>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</si>
  <si>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</si>
  <si>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</si>
  <si>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</si>
  <si>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</si>
  <si>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</si>
  <si>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</si>
  <si>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</si>
  <si>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</si>
  <si>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</si>
  <si>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</si>
  <si>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</si>
  <si>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</si>
  <si>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</si>
  <si>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</si>
  <si>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</si>
  <si>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</si>
  <si>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</si>
  <si>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</si>
  <si>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</si>
  <si>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</si>
  <si>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</si>
  <si>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</si>
  <si>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</si>
  <si>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</si>
  <si>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</si>
  <si>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</si>
  <si>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</si>
  <si>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</si>
  <si>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</si>
  <si>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</si>
  <si>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</si>
  <si>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</si>
  <si>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</si>
  <si>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</si>
  <si>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</si>
  <si>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</si>
  <si>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</si>
  <si>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</si>
  <si>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</si>
  <si>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</si>
  <si>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</si>
  <si>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</si>
  <si>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</si>
  <si>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</si>
  <si>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</si>
  <si>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</si>
  <si>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</si>
  <si>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</si>
  <si>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</si>
  <si>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</si>
  <si>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</si>
  <si>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</si>
  <si>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</si>
  <si>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</si>
  <si>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</si>
  <si>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</si>
  <si>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</si>
  <si>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</si>
  <si>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</si>
  <si>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</si>
  <si>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</si>
  <si>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</si>
  <si>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</si>
  <si>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</si>
  <si>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</si>
  <si>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</si>
  <si>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</si>
  <si>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</si>
  <si>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</si>
  <si>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</si>
  <si>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</si>
  <si>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</si>
  <si>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</si>
  <si>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</si>
  <si>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</si>
  <si>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</si>
  <si>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</si>
  <si>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</si>
  <si>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</si>
  <si>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</si>
  <si>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</si>
  <si>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</si>
  <si>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</si>
  <si>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</si>
  <si>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</si>
  <si>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</si>
  <si>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</si>
  <si>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</si>
  <si>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</si>
  <si>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</si>
  <si>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</si>
  <si>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</si>
  <si>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</si>
  <si>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</si>
  <si>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</si>
  <si>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</si>
  <si>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</si>
  <si>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</si>
  <si>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</si>
  <si>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</si>
  <si>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</si>
  <si>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</si>
  <si>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</si>
  <si>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</si>
  <si>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</si>
  <si>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</si>
  <si>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</si>
  <si>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</si>
  <si>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</si>
  <si>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</si>
  <si>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</si>
  <si>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</si>
  <si>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</si>
  <si>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</si>
  <si>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</si>
  <si>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</si>
  <si>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</si>
  <si>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</si>
  <si>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</si>
  <si>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</si>
  <si>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</si>
  <si>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</si>
  <si>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</si>
  <si>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</si>
  <si>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</si>
  <si>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</si>
  <si>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</si>
  <si>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</si>
  <si>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</si>
  <si>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</si>
  <si>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</si>
  <si>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</si>
  <si>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</si>
  <si>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</si>
  <si>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</si>
  <si>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</si>
  <si>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</si>
  <si>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</si>
  <si>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</si>
  <si>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</si>
  <si>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</si>
  <si>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</si>
  <si>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</si>
  <si>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</si>
  <si>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</si>
  <si>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</si>
  <si>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</si>
  <si>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</si>
  <si>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</si>
  <si>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</si>
  <si>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</si>
  <si>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</si>
  <si>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</si>
  <si>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</si>
  <si>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</si>
  <si>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</si>
  <si>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</si>
  <si>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</si>
  <si>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</si>
  <si>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</si>
  <si>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</si>
  <si>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</si>
  <si>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</si>
  <si>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</si>
  <si>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</si>
  <si>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</si>
  <si>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</si>
  <si>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</si>
  <si>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</si>
  <si>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</si>
  <si>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</si>
  <si>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</si>
  <si>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</si>
  <si>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</si>
  <si>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</si>
  <si>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</si>
  <si>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</si>
  <si>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</si>
  <si>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</si>
  <si>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</si>
  <si>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</si>
  <si>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</si>
  <si>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</si>
  <si>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</si>
  <si>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</si>
  <si>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</si>
  <si>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</si>
  <si>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</si>
  <si>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</si>
  <si>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</si>
  <si>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</si>
  <si>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</si>
  <si>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</si>
  <si>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</si>
  <si>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</si>
  <si>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</si>
  <si>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</si>
  <si>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</si>
  <si>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</si>
  <si>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</si>
  <si>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</si>
  <si>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</si>
  <si>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</si>
  <si>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</si>
  <si>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</si>
  <si>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</si>
  <si>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</si>
  <si>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</si>
  <si>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</si>
  <si>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</si>
  <si>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</si>
  <si>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</si>
  <si>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</si>
  <si>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</si>
  <si>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</si>
  <si>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</si>
  <si>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</si>
  <si>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</si>
  <si>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</si>
  <si>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</si>
  <si>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</si>
  <si>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</si>
  <si>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</si>
  <si>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</si>
  <si>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</si>
  <si>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</si>
  <si>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</si>
  <si>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</si>
  <si>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</si>
  <si>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</si>
  <si>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</si>
  <si>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</si>
  <si>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</si>
  <si>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</si>
  <si>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</si>
  <si>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</si>
  <si>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</si>
  <si>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</si>
  <si>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</si>
  <si>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</si>
  <si>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</si>
  <si>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</si>
  <si>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</si>
  <si>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</si>
  <si>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</si>
  <si>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</si>
  <si>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</si>
  <si>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</si>
  <si>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</si>
  <si>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</si>
  <si>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</si>
  <si>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</si>
  <si>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</si>
  <si>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</si>
  <si>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</si>
  <si>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</si>
  <si>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</si>
  <si>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</si>
  <si>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</si>
  <si>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</si>
  <si>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</si>
  <si>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</si>
  <si>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</si>
  <si>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</si>
  <si>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</si>
  <si>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</si>
  <si>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</si>
  <si>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</si>
  <si>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</si>
  <si>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</si>
  <si>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</si>
  <si>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</si>
  <si>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</si>
  <si>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</si>
  <si>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</si>
  <si>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</si>
  <si>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</si>
  <si>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</si>
  <si>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</si>
  <si>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</si>
  <si>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</si>
  <si>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</si>
  <si>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</si>
  <si>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</si>
  <si>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</si>
  <si>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</si>
  <si>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</si>
  <si>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</si>
  <si>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</si>
  <si>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</si>
  <si>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</si>
  <si>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</si>
  <si>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</si>
  <si>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</si>
  <si>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</si>
  <si>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</si>
  <si>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</si>
  <si>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</si>
  <si>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</si>
  <si>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</si>
  <si>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</si>
  <si>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</si>
  <si>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</si>
  <si>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</si>
  <si>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</si>
  <si>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</si>
  <si>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</si>
  <si>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</si>
  <si>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</si>
  <si>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</si>
  <si>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</si>
  <si>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</si>
  <si>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</si>
  <si>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</si>
  <si>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</si>
  <si>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</si>
  <si>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</si>
  <si>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</si>
  <si>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</si>
  <si>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</si>
  <si>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</si>
  <si>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</si>
  <si>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</si>
  <si>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</si>
  <si>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</si>
  <si>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</si>
  <si>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</si>
  <si>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</si>
  <si>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</si>
  <si>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</si>
  <si>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</si>
  <si>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</si>
  <si>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</si>
  <si>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</si>
  <si>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</si>
  <si>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</si>
  <si>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</si>
  <si>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</si>
  <si>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</si>
  <si>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</si>
  <si>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</si>
  <si>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</si>
  <si>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</si>
  <si>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</si>
  <si>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</si>
  <si>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</si>
  <si>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</si>
  <si>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</si>
  <si>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</si>
  <si>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</si>
  <si>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</si>
  <si>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</si>
  <si>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</si>
  <si>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</si>
  <si>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</si>
  <si>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</si>
  <si>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</si>
  <si>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</si>
  <si>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</si>
  <si>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</si>
  <si>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</si>
  <si>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</si>
  <si>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</si>
  <si>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</si>
  <si>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</si>
  <si>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</si>
  <si>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</si>
  <si>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</si>
  <si>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</si>
  <si>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</si>
  <si>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</si>
  <si>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</si>
  <si>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</si>
  <si>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</si>
  <si>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</si>
  <si>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</si>
  <si>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</si>
  <si>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</si>
  <si>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</si>
  <si>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</si>
  <si>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</si>
  <si>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</si>
  <si>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</si>
  <si>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</si>
  <si>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</si>
  <si>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</si>
  <si>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</si>
  <si>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</si>
  <si>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</si>
  <si>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</si>
  <si>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</si>
  <si>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</si>
  <si>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</si>
  <si>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</si>
  <si>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</si>
  <si>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</si>
  <si>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</si>
  <si>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</si>
  <si>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</si>
  <si>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</si>
  <si>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</si>
  <si>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</si>
  <si>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</si>
  <si>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</si>
  <si>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</si>
  <si>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</si>
  <si>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</si>
  <si>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</si>
  <si>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</si>
  <si>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</si>
  <si>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</si>
  <si>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</si>
  <si>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</si>
  <si>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</si>
  <si>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</si>
  <si>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</si>
  <si>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</si>
  <si>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</si>
  <si>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</si>
  <si>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</si>
  <si>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</si>
  <si>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</si>
  <si>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</si>
  <si>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</si>
  <si>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</si>
  <si>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</si>
  <si>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</si>
  <si>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</si>
  <si>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</si>
  <si>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</si>
  <si>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</si>
  <si>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</si>
  <si>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</si>
  <si>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</si>
  <si>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</si>
  <si>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</si>
  <si>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</si>
  <si>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</si>
  <si>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</si>
  <si>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</si>
  <si>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</si>
  <si>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</si>
  <si>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</si>
  <si>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</si>
  <si>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</si>
  <si>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</si>
  <si>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</si>
  <si>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</si>
  <si>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</si>
  <si>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</si>
  <si>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</si>
  <si>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</si>
  <si>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</si>
  <si>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</si>
  <si>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</si>
  <si>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</si>
  <si>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</si>
  <si>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</si>
  <si>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</si>
  <si>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</si>
  <si>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</si>
  <si>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</si>
  <si>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</si>
  <si>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</si>
  <si>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</si>
  <si>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</si>
  <si>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</si>
  <si>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</si>
  <si>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</si>
  <si>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</si>
  <si>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</si>
  <si>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</si>
  <si>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</si>
  <si>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</si>
  <si>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</si>
  <si>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</si>
  <si>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</si>
  <si>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</si>
  <si>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</si>
  <si>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</si>
  <si>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</si>
  <si>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</si>
  <si>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</si>
  <si>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</si>
  <si>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</si>
  <si>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</si>
  <si>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</si>
  <si>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</si>
  <si>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</si>
  <si>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</si>
  <si>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</si>
  <si>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</si>
  <si>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</si>
  <si>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</si>
  <si>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</si>
  <si>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</si>
  <si>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</si>
  <si>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</si>
  <si>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</si>
  <si>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</si>
  <si>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</si>
  <si>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</si>
  <si>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</si>
  <si>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</si>
  <si>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</si>
  <si>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</si>
  <si>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</si>
  <si>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</si>
  <si>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</si>
  <si>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</si>
  <si>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</si>
  <si>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</si>
  <si>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</si>
  <si>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</si>
  <si>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</si>
  <si>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</si>
  <si>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</si>
  <si>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</si>
  <si>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</si>
  <si>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</si>
  <si>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</si>
  <si>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</si>
  <si>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</si>
  <si>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</si>
  <si>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</si>
  <si>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</si>
  <si>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</si>
  <si>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</si>
  <si>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</si>
  <si>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</si>
  <si>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</si>
  <si>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</si>
  <si>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</si>
  <si>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</si>
  <si>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</si>
  <si>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</si>
  <si>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</si>
  <si>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</si>
  <si>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</si>
  <si>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</si>
  <si>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</si>
  <si>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</si>
  <si>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</si>
  <si>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</si>
  <si>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</si>
  <si>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</si>
  <si>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</si>
  <si>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</si>
  <si>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</si>
  <si>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</si>
  <si>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</si>
  <si>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</si>
  <si>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</si>
  <si>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</si>
  <si>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</si>
  <si>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</si>
  <si>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</si>
  <si>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</si>
  <si>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</si>
  <si>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</si>
  <si>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</si>
  <si>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</si>
  <si>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</si>
  <si>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</si>
  <si>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</si>
  <si>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</si>
  <si>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</si>
  <si>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</si>
  <si>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</si>
  <si>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</si>
  <si>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</si>
  <si>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</si>
  <si>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</si>
  <si>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</si>
  <si>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</si>
  <si>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</si>
  <si>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</si>
  <si>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</si>
  <si>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</si>
  <si>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</si>
  <si>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</si>
  <si>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</si>
  <si>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</si>
  <si>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</si>
  <si>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</si>
  <si>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</si>
  <si>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</si>
  <si>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</si>
  <si>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</si>
  <si>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</si>
  <si>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</si>
  <si>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</si>
  <si>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</si>
  <si>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</si>
  <si>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</si>
  <si>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</si>
  <si>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</si>
  <si>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</si>
  <si>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</si>
  <si>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</si>
  <si>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</si>
  <si>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</si>
  <si>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</si>
  <si>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</si>
  <si>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</si>
  <si>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</si>
  <si>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</si>
  <si>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</si>
  <si>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</si>
  <si>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</si>
  <si>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</si>
  <si>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</si>
  <si>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</si>
  <si>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</si>
  <si>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</si>
  <si>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</si>
  <si>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</si>
  <si>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</si>
  <si>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</si>
  <si>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</si>
  <si>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</si>
  <si>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</si>
  <si>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</si>
  <si>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</si>
  <si>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</si>
  <si>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</si>
  <si>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</si>
  <si>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</si>
  <si>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</si>
  <si>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</si>
  <si>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</si>
  <si>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</si>
  <si>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</si>
  <si>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</si>
  <si>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</si>
  <si>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</si>
  <si>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</si>
  <si>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</si>
  <si>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</si>
  <si>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</si>
  <si>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</si>
  <si>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</si>
  <si>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</si>
  <si>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</si>
  <si>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</si>
  <si>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</si>
  <si>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</si>
  <si>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</si>
  <si>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</si>
  <si>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</si>
  <si>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</si>
  <si>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</si>
  <si>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</si>
  <si>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</si>
  <si>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</si>
  <si>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</si>
  <si>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</si>
  <si>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</si>
  <si>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</si>
  <si>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</si>
  <si>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</si>
  <si>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</si>
  <si>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</si>
  <si>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</si>
  <si>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</si>
  <si>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</si>
  <si>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</si>
  <si>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</si>
  <si>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</si>
  <si>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</si>
  <si>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</si>
  <si>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</si>
  <si>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</si>
  <si>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</si>
  <si>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</si>
  <si>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</si>
  <si>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</si>
  <si>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</si>
  <si>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</si>
  <si>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</si>
  <si>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</si>
  <si>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</si>
  <si>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</si>
  <si>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</si>
  <si>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</si>
  <si>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</si>
  <si>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</si>
  <si>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</si>
  <si>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</si>
  <si>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</si>
  <si>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</si>
  <si>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</si>
  <si>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</si>
  <si>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</si>
  <si>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</si>
  <si>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</si>
  <si>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</si>
  <si>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</si>
  <si>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</si>
  <si>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</si>
  <si>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</si>
  <si>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</si>
  <si>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</si>
  <si>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</si>
  <si>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</si>
  <si>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</si>
  <si>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</si>
  <si>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</si>
  <si>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</si>
  <si>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</si>
  <si>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</si>
  <si>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</si>
  <si>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</si>
  <si>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</si>
  <si>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</si>
  <si>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</si>
  <si>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</si>
  <si>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</si>
  <si>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</si>
  <si>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</si>
  <si>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</si>
  <si>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</si>
  <si>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</si>
  <si>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</si>
  <si>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</si>
  <si>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</si>
  <si>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</si>
  <si>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</si>
  <si>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</si>
  <si>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</si>
  <si>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</si>
  <si>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</si>
  <si>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</si>
  <si>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</si>
  <si>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</si>
  <si>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</si>
  <si>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</si>
  <si>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</si>
  <si>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</si>
  <si>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</si>
  <si>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</si>
  <si>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</si>
  <si>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</si>
  <si>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</si>
  <si>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</si>
  <si>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</si>
  <si>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</si>
  <si>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</si>
  <si>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</si>
  <si>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</si>
  <si>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</si>
  <si>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</si>
  <si>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</si>
  <si>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</si>
  <si>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</si>
  <si>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</si>
  <si>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</si>
  <si>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</si>
  <si>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</si>
  <si>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</si>
  <si>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</si>
  <si>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</si>
  <si>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</si>
  <si>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</si>
  <si>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</si>
  <si>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</si>
  <si>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</si>
  <si>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</si>
  <si>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</si>
  <si>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</si>
  <si>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</si>
  <si>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</si>
  <si>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</si>
  <si>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</si>
  <si>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</si>
  <si>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</si>
  <si>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</si>
  <si>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</si>
  <si>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</si>
  <si>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</si>
  <si>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</si>
  <si>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</si>
  <si>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</si>
  <si>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</si>
  <si>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</si>
  <si>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</si>
  <si>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</si>
  <si>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</si>
  <si>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</si>
  <si>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</si>
  <si>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</si>
  <si>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</si>
  <si>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</si>
  <si>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</si>
  <si>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</si>
  <si>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</si>
  <si>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</si>
  <si>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</si>
  <si>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</si>
  <si>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</si>
  <si>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</si>
  <si>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</si>
  <si>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</si>
  <si>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</si>
  <si>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</si>
  <si>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</si>
  <si>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</si>
  <si>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</si>
  <si>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</si>
  <si>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</si>
  <si>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</si>
  <si>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</si>
  <si>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</si>
  <si>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</si>
  <si>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</si>
  <si>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</si>
  <si>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</si>
  <si>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</si>
  <si>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</si>
  <si>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</si>
  <si>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</si>
  <si>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</si>
  <si>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</si>
  <si>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</si>
  <si>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</si>
  <si>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</si>
  <si>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</si>
  <si>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</si>
  <si>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</si>
  <si>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</si>
  <si>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</si>
  <si>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</si>
  <si>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</si>
  <si>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</si>
  <si>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</si>
  <si>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</si>
  <si>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</si>
  <si>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</si>
  <si>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</si>
  <si>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</si>
  <si>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</si>
  <si>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</si>
  <si>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</si>
  <si>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</si>
  <si>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</si>
  <si>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</si>
  <si>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</si>
  <si>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</si>
  <si>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</si>
  <si>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</si>
  <si>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</si>
  <si>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</si>
  <si>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</si>
  <si>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</si>
  <si>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</si>
  <si>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</si>
  <si>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</si>
  <si>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</si>
  <si>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</si>
  <si>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</si>
  <si>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</si>
  <si>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</si>
  <si>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</si>
  <si>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</si>
  <si>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</si>
  <si>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</si>
  <si>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</si>
  <si>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</si>
  <si>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</si>
  <si>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</si>
  <si>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</si>
  <si>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</si>
  <si>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</si>
  <si>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</si>
  <si>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</si>
  <si>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</si>
  <si>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</si>
  <si>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</si>
  <si>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</si>
  <si>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</si>
  <si>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</si>
  <si>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</si>
  <si>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</si>
  <si>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</si>
  <si>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</si>
  <si>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</si>
  <si>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</si>
  <si>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</si>
  <si>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</si>
  <si>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</si>
  <si>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</si>
  <si>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</si>
  <si>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</si>
  <si>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</si>
  <si>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</si>
  <si>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</si>
  <si>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</si>
  <si>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</si>
  <si>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</si>
  <si>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</si>
  <si>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</si>
  <si>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</si>
  <si>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</si>
  <si>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</si>
  <si>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</si>
  <si>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</si>
  <si>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</si>
  <si>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</si>
  <si>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</si>
  <si>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</si>
  <si>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</si>
  <si>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</si>
  <si>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</si>
  <si>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</si>
  <si>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</si>
  <si>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</si>
  <si>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</si>
  <si>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</si>
  <si>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</si>
  <si>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</si>
  <si>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</si>
  <si>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</si>
  <si>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</si>
  <si>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</si>
  <si>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</si>
  <si>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</si>
  <si>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</si>
  <si>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</si>
  <si>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</si>
  <si>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</si>
  <si>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</si>
  <si>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</si>
  <si>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</si>
  <si>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</si>
  <si>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</si>
  <si>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</si>
  <si>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</si>
  <si>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</si>
  <si>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</si>
  <si>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</si>
  <si>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</si>
  <si>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</si>
  <si>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</si>
  <si>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</si>
  <si>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</si>
  <si>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</si>
  <si>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</si>
  <si>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</si>
  <si>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</si>
  <si>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</si>
  <si>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</si>
  <si>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</si>
  <si>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</si>
  <si>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</si>
  <si>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</si>
  <si>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</si>
  <si>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</si>
  <si>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</si>
  <si>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</si>
  <si>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</si>
  <si>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</si>
  <si>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</si>
  <si>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</si>
  <si>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</si>
  <si>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</si>
  <si>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</si>
  <si>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</si>
  <si>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</si>
  <si>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</si>
  <si>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</si>
  <si>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</si>
  <si>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</si>
  <si>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</si>
  <si>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</si>
  <si>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</si>
  <si>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</si>
  <si>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</si>
  <si>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</si>
  <si>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</si>
  <si>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</si>
  <si>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</si>
  <si>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</si>
  <si>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</si>
  <si>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</si>
  <si>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</si>
  <si>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</si>
  <si>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</si>
  <si>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</si>
  <si>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</si>
  <si>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</si>
  <si>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</si>
  <si>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</si>
  <si>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</si>
  <si>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</si>
  <si>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</si>
  <si>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</si>
  <si>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</si>
  <si>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</si>
  <si>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</si>
  <si>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</si>
  <si>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</si>
  <si>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</si>
  <si>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</si>
  <si>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</si>
  <si>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</si>
  <si>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</si>
  <si>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</si>
  <si>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</si>
  <si>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</si>
  <si>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</si>
  <si>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</si>
  <si>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</si>
  <si>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</si>
  <si>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</si>
  <si>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</si>
  <si>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</si>
  <si>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</si>
  <si>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</si>
  <si>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</si>
  <si>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</si>
  <si>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</si>
  <si>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</si>
  <si>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</si>
  <si>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</si>
  <si>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</si>
  <si>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</si>
  <si>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</si>
  <si>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</si>
  <si>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</si>
  <si>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</si>
  <si>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</si>
  <si>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</si>
  <si>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</si>
  <si>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</si>
  <si>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</si>
  <si>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</si>
  <si>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</si>
  <si>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</si>
  <si>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</si>
  <si>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</si>
  <si>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</si>
  <si>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</si>
  <si>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</si>
  <si>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</si>
  <si>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</si>
  <si>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</si>
  <si>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</si>
  <si>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</si>
  <si>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</si>
  <si>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</si>
  <si>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</si>
  <si>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</si>
  <si>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</si>
  <si>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</si>
  <si>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</si>
  <si>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</si>
  <si>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</si>
  <si>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</si>
  <si>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</si>
  <si>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</si>
  <si>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</si>
  <si>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</si>
  <si>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</si>
  <si>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</si>
  <si>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</si>
  <si>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</si>
  <si>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</si>
  <si>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</si>
  <si>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</si>
  <si>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</si>
  <si>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</si>
  <si>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</si>
  <si>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</si>
  <si>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</si>
  <si>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</si>
  <si>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</si>
  <si>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</si>
  <si>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</si>
  <si>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</si>
  <si>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</si>
  <si>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</si>
  <si>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</si>
  <si>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</si>
  <si>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</si>
  <si>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</si>
  <si>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</si>
  <si>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</si>
  <si>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</si>
  <si>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</si>
  <si>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</si>
  <si>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</si>
  <si>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</si>
  <si>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</si>
  <si>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</si>
  <si>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</si>
  <si>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</si>
  <si>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</si>
  <si>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</si>
  <si>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</si>
  <si>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</si>
  <si>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</si>
  <si>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</si>
  <si>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</si>
  <si>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</si>
  <si>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</si>
  <si>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</si>
  <si>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</si>
  <si>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</si>
  <si>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</si>
  <si>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</si>
  <si>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</si>
  <si>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</si>
  <si>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</si>
  <si>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</si>
  <si>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</si>
  <si>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</si>
  <si>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</si>
  <si>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</si>
  <si>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</si>
  <si>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</si>
  <si>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</si>
  <si>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</si>
  <si>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</si>
  <si>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</si>
  <si>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</si>
  <si>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</si>
  <si>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</si>
  <si>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</si>
  <si>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</si>
  <si>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</si>
  <si>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</si>
  <si>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</si>
  <si>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</si>
  <si>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</si>
  <si>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</si>
  <si>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</si>
  <si>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</si>
  <si>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</si>
  <si>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</si>
  <si>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</si>
  <si>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</si>
  <si>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</si>
  <si>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</si>
  <si>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</si>
  <si>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</si>
  <si>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</si>
  <si>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</si>
  <si>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</si>
  <si>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</si>
  <si>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</si>
  <si>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</si>
  <si>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</si>
  <si>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</si>
  <si>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</si>
  <si>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</si>
  <si>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</si>
  <si>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</si>
  <si>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</si>
  <si>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</si>
  <si>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</si>
  <si>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</si>
  <si>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</si>
  <si>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</si>
  <si>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</si>
  <si>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</si>
  <si>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</si>
  <si>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</si>
  <si>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</si>
  <si>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</si>
  <si>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</si>
  <si>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</si>
  <si>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</si>
  <si>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</si>
  <si>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</si>
  <si>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</si>
  <si>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</si>
  <si>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</si>
  <si>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</si>
  <si>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</si>
  <si>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</si>
  <si>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</si>
  <si>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</si>
  <si>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</si>
  <si>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</si>
  <si>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</si>
  <si>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</si>
  <si>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</si>
  <si>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</si>
  <si>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</si>
  <si>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</si>
  <si>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</si>
  <si>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</si>
  <si>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</si>
  <si>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</si>
  <si>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</si>
  <si>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</si>
  <si>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</si>
  <si>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</si>
  <si>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</si>
  <si>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</si>
  <si>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</si>
  <si>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</si>
  <si>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</si>
  <si>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</si>
  <si>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</si>
  <si>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</si>
  <si>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</si>
  <si>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</si>
  <si>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</si>
  <si>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</si>
  <si>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</si>
  <si>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</si>
  <si>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</si>
  <si>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</si>
  <si>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</si>
  <si>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</si>
  <si>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</si>
  <si>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</si>
  <si>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</si>
  <si>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</si>
  <si>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</si>
  <si>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</si>
  <si>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</si>
  <si>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</si>
  <si>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</si>
  <si>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</si>
  <si>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</si>
  <si>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</si>
  <si>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</si>
  <si>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</si>
  <si>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</si>
  <si>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</si>
  <si>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</si>
  <si>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</si>
  <si>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</si>
  <si>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</si>
  <si>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</si>
  <si>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</si>
  <si>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</si>
  <si>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</si>
  <si>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</si>
  <si>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</si>
  <si>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</si>
  <si>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</si>
  <si>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</si>
  <si>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</si>
  <si>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</si>
  <si>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</si>
  <si>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</si>
  <si>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</si>
  <si>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</si>
  <si>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</si>
  <si>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</si>
  <si>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</si>
  <si>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</si>
  <si>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</si>
  <si>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</si>
  <si>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</si>
  <si>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</si>
  <si>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</si>
  <si>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</si>
  <si>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</si>
  <si>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</si>
  <si>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</si>
  <si>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</si>
  <si>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</si>
  <si>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</si>
  <si>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</si>
  <si>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</si>
  <si>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</si>
  <si>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</si>
  <si>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</si>
  <si>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</si>
  <si>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</si>
  <si>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</si>
  <si>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</si>
  <si>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</si>
  <si>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</si>
  <si>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</si>
  <si>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</si>
  <si>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</si>
  <si>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</si>
  <si>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</si>
  <si>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</si>
  <si>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</si>
  <si>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</si>
  <si>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</si>
  <si>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</si>
  <si>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</si>
  <si>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</si>
  <si>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</si>
  <si>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</si>
  <si>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</si>
  <si>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</si>
  <si>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</si>
  <si>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</si>
  <si>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</si>
  <si>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</si>
  <si>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</si>
  <si>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</si>
  <si>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</si>
  <si>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</si>
  <si>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</si>
  <si>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</si>
  <si>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</si>
  <si>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</si>
  <si>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</si>
  <si>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</si>
  <si>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</si>
  <si>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</si>
  <si>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</si>
  <si>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</si>
  <si>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</si>
  <si>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</si>
  <si>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</si>
  <si>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</si>
  <si>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</si>
  <si>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</si>
  <si>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</si>
  <si>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</si>
  <si>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</si>
  <si>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</si>
  <si>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</si>
  <si>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</si>
  <si>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</si>
  <si>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</si>
  <si>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</si>
  <si>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</si>
  <si>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</si>
  <si>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</si>
  <si>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</si>
  <si>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</si>
  <si>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</si>
  <si>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</si>
  <si>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</si>
  <si>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</si>
  <si>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</si>
  <si>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</si>
  <si>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</si>
  <si>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</si>
  <si>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</si>
  <si>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</si>
  <si>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</si>
  <si>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</si>
  <si>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</si>
  <si>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</si>
  <si>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</si>
  <si>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</si>
  <si>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</si>
  <si>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</si>
  <si>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</si>
  <si>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</si>
  <si>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</si>
  <si>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</si>
  <si>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</si>
  <si>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</si>
  <si>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</si>
  <si>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</si>
  <si>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</si>
  <si>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</si>
  <si>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</si>
  <si>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</si>
  <si>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</si>
  <si>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</si>
  <si>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</si>
  <si>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</si>
  <si>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</si>
  <si>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</si>
  <si>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</si>
  <si>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</si>
  <si>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</si>
  <si>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</si>
  <si>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</si>
  <si>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</si>
  <si>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</si>
  <si>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</si>
  <si>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</si>
  <si>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</si>
  <si>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</si>
  <si>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</si>
  <si>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</si>
  <si>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</si>
  <si>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</si>
  <si>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</si>
  <si>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</si>
  <si>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</si>
  <si>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</si>
  <si>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</si>
  <si>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</si>
  <si>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</si>
  <si>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</si>
  <si>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</si>
  <si>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</si>
  <si>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</si>
  <si>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</si>
  <si>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</si>
  <si>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</si>
  <si>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</si>
  <si>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</si>
  <si>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</si>
  <si>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</si>
  <si>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</si>
  <si>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</si>
  <si>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</si>
  <si>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</si>
  <si>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</si>
  <si>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</si>
  <si>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</si>
  <si>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</si>
  <si>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</si>
  <si>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</si>
  <si>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</si>
  <si>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</si>
  <si>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</si>
  <si>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</si>
  <si>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</si>
  <si>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</si>
  <si>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</si>
  <si>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</si>
  <si>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</si>
  <si>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</si>
  <si>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</si>
  <si>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</si>
  <si>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</si>
  <si>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</si>
  <si>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</si>
  <si>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</si>
  <si>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</si>
  <si>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</si>
  <si>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</si>
  <si>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</si>
  <si>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</si>
  <si>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</si>
  <si>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</si>
  <si>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</si>
  <si>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</si>
  <si>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</si>
  <si>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</si>
  <si>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</si>
  <si>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</si>
  <si>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</si>
  <si>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</si>
  <si>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</si>
  <si>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</si>
  <si>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</si>
  <si>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</si>
  <si>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</si>
  <si>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</si>
  <si>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</si>
  <si>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</si>
  <si>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</si>
  <si>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</si>
  <si>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</si>
  <si>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</si>
  <si>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</si>
  <si>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</si>
  <si>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</si>
  <si>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</si>
  <si>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</si>
  <si>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</si>
  <si>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</si>
  <si>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</si>
  <si>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</si>
  <si>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</si>
  <si>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</si>
  <si>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</si>
  <si>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</si>
  <si>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</si>
  <si>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</si>
  <si>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</si>
  <si>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</si>
  <si>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</si>
  <si>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</si>
  <si>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</si>
  <si>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</si>
  <si>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</si>
  <si>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</si>
  <si>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</si>
  <si>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</si>
  <si>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</si>
  <si>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</si>
  <si>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</si>
  <si>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</si>
  <si>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</si>
  <si>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</si>
  <si>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</si>
  <si>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</si>
  <si>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</si>
  <si>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</si>
  <si>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</si>
  <si>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</si>
  <si>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</si>
  <si>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</si>
  <si>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</si>
  <si>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</si>
  <si>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</si>
  <si>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</si>
  <si>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</si>
  <si>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</si>
  <si>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</si>
  <si>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</si>
  <si>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</si>
  <si>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</si>
  <si>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</si>
  <si>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</si>
  <si>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</si>
  <si>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</si>
  <si>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</si>
  <si>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</si>
  <si>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</si>
  <si>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</si>
  <si>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</si>
  <si>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</si>
  <si>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</si>
  <si>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</si>
  <si>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</si>
  <si>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</si>
  <si>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</si>
  <si>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</si>
  <si>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</si>
  <si>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</si>
  <si>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</si>
  <si>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</si>
  <si>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</si>
  <si>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</si>
  <si>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</si>
  <si>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</si>
  <si>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</si>
  <si>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</si>
  <si>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</si>
  <si>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</si>
  <si>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</si>
  <si>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</si>
  <si>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</si>
  <si>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</si>
  <si>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</si>
  <si>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</si>
  <si>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</si>
  <si>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</si>
  <si>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</si>
  <si>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</si>
  <si>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</si>
  <si>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</si>
  <si>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</si>
  <si>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</si>
  <si>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</si>
  <si>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</si>
  <si>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</si>
  <si>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</si>
  <si>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</si>
  <si>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</si>
  <si>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</si>
  <si>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</si>
  <si>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</si>
  <si>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</si>
  <si>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</si>
  <si>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</si>
  <si>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</si>
  <si>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</si>
  <si>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</si>
  <si>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</si>
  <si>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</si>
  <si>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</si>
  <si>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</si>
  <si>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</si>
  <si>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</si>
  <si>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</si>
  <si>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</si>
  <si>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</si>
  <si>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</si>
  <si>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</si>
  <si>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</si>
  <si>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</si>
  <si>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</si>
  <si>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</si>
  <si>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</si>
  <si>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</si>
  <si>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</si>
  <si>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</si>
  <si>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</si>
  <si>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</si>
  <si>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</si>
  <si>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</si>
  <si>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</si>
  <si>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</si>
  <si>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</si>
  <si>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</si>
  <si>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</si>
  <si>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</si>
  <si>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</si>
  <si>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</si>
  <si>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</si>
  <si>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</si>
  <si>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</si>
  <si>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</si>
  <si>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</si>
  <si>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</si>
  <si>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</si>
  <si>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</si>
  <si>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</si>
  <si>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</si>
  <si>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</si>
  <si>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</si>
  <si>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</si>
  <si>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</si>
  <si>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</si>
  <si>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</si>
  <si>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</si>
  <si>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</si>
  <si>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</si>
  <si>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</si>
  <si>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</si>
  <si>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</si>
  <si>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</si>
  <si>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</si>
  <si>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</si>
  <si>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</si>
  <si>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</si>
  <si>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</si>
  <si>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</si>
  <si>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</si>
  <si>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</si>
  <si>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</si>
  <si>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</si>
  <si>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</si>
  <si>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</si>
  <si>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</si>
  <si>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</si>
  <si>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</si>
  <si>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</si>
  <si>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</si>
  <si>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</si>
  <si>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</si>
  <si>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</si>
  <si>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</si>
  <si>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</si>
  <si>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</si>
  <si>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</si>
  <si>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</si>
  <si>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</si>
  <si>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</si>
  <si>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</si>
  <si>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</si>
  <si>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</si>
  <si>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</si>
  <si>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</si>
  <si>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</si>
  <si>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</si>
  <si>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</si>
  <si>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</si>
  <si>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</si>
  <si>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</si>
  <si>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</si>
  <si>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</si>
  <si>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</si>
  <si>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</si>
  <si>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</si>
  <si>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</si>
  <si>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</si>
  <si>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</si>
  <si>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</si>
  <si>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</si>
  <si>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</si>
  <si>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</si>
  <si>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</si>
  <si>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</si>
  <si>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</si>
  <si>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</si>
  <si>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</si>
  <si>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</si>
  <si>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</si>
  <si>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</si>
  <si>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</si>
  <si>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</si>
  <si>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</si>
  <si>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</si>
  <si>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</si>
  <si>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</si>
  <si>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</si>
  <si>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</si>
  <si>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</si>
  <si>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</si>
  <si>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</si>
  <si>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</si>
  <si>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</si>
  <si>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</si>
  <si>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</si>
  <si>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</si>
  <si>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</si>
  <si>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</si>
  <si>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</si>
  <si>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</si>
  <si>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</si>
  <si>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</si>
  <si>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</si>
  <si>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</si>
  <si>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</si>
  <si>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</si>
  <si>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</si>
  <si>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</si>
  <si>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</si>
  <si>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</si>
  <si>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</si>
  <si>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</si>
  <si>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</si>
  <si>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</si>
  <si>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</si>
  <si>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</si>
  <si>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</si>
  <si>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</si>
  <si>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</si>
  <si>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</si>
  <si>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</si>
  <si>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</si>
  <si>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</si>
  <si>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</si>
  <si>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</si>
  <si>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</si>
  <si>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</si>
  <si>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</si>
  <si>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</si>
  <si>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</si>
  <si>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</si>
  <si>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</si>
  <si>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</si>
  <si>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</si>
  <si>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</si>
  <si>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</si>
  <si>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</si>
  <si>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</si>
  <si>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</si>
  <si>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</si>
  <si>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</si>
  <si>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</si>
  <si>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</si>
  <si>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</si>
  <si>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</si>
  <si>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</si>
  <si>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</si>
  <si>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</si>
  <si>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</si>
  <si>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</si>
  <si>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</si>
  <si>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</si>
  <si>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</si>
  <si>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</si>
  <si>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</si>
  <si>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</si>
  <si>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</si>
  <si>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</si>
  <si>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</si>
  <si>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</si>
  <si>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</si>
  <si>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</si>
  <si>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</si>
  <si>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</si>
  <si>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</si>
  <si>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</si>
  <si>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</si>
  <si>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</si>
  <si>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</si>
  <si>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</si>
  <si>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</si>
  <si>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</si>
  <si>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</si>
  <si>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</si>
  <si>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</si>
  <si>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</si>
  <si>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</si>
  <si>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</si>
  <si>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</si>
  <si>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</si>
  <si>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</si>
  <si>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</si>
  <si>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</si>
  <si>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</si>
  <si>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</si>
  <si>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</si>
  <si>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</si>
  <si>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</si>
  <si>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</si>
  <si>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</si>
  <si>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</si>
  <si>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</si>
  <si>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</si>
  <si>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</si>
  <si>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</si>
  <si>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</si>
  <si>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</si>
  <si>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</si>
  <si>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</si>
  <si>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</si>
  <si>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</si>
  <si>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</si>
  <si>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</si>
  <si>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</si>
  <si>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</si>
  <si>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</si>
  <si>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</si>
  <si>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</si>
  <si>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</si>
  <si>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</si>
  <si>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</si>
  <si>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</si>
  <si>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</si>
  <si>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</si>
  <si>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</si>
  <si>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</si>
  <si>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</si>
  <si>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</si>
  <si>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</si>
  <si>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</si>
  <si>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</si>
  <si>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</si>
  <si>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</si>
  <si>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</si>
  <si>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</si>
  <si>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</si>
  <si>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</si>
  <si>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</si>
  <si>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</si>
  <si>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</si>
  <si>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</si>
  <si>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</si>
  <si>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</si>
  <si>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</si>
  <si>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</si>
  <si>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</si>
  <si>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</si>
  <si>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</si>
  <si>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</si>
  <si>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</si>
  <si>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</si>
  <si>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</si>
  <si>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</si>
  <si>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</si>
  <si>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</si>
  <si>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</si>
  <si>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</si>
  <si>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</si>
  <si>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</si>
  <si>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</si>
  <si>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</si>
  <si>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</si>
  <si>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</si>
  <si>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</si>
  <si>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</si>
  <si>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</si>
  <si>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</si>
  <si>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</si>
  <si>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</si>
  <si>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</si>
  <si>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</si>
  <si>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</si>
  <si>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</si>
  <si>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</si>
  <si>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</si>
  <si>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</si>
  <si>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</si>
  <si>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</si>
  <si>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</si>
  <si>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</si>
  <si>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</si>
  <si>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</si>
  <si>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</si>
  <si>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</si>
  <si>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</si>
  <si>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</si>
  <si>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</si>
  <si>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</si>
  <si>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</si>
  <si>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</si>
  <si>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</si>
  <si>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</si>
  <si>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</si>
  <si>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</si>
  <si>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</si>
  <si>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</si>
  <si>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</si>
  <si>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</si>
  <si>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</si>
  <si>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</si>
  <si>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</si>
  <si>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</si>
  <si>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</si>
  <si>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</si>
  <si>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</si>
  <si>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</si>
  <si>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</si>
  <si>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</si>
  <si>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</si>
  <si>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</si>
  <si>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</si>
  <si>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</si>
  <si>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</si>
  <si>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</si>
  <si>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</si>
  <si>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</si>
  <si>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</si>
  <si>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</si>
  <si>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</si>
  <si>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</si>
  <si>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</si>
  <si>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</si>
  <si>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</si>
  <si>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</si>
  <si>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</si>
  <si>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</si>
  <si>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</si>
  <si>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</si>
  <si>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</si>
  <si>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</si>
  <si>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</si>
  <si>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</si>
  <si>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</si>
  <si>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</si>
  <si>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</si>
  <si>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</si>
  <si>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</si>
  <si>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</si>
  <si>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</si>
  <si>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</si>
  <si>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</si>
  <si>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</si>
  <si>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</si>
  <si>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</si>
  <si>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</si>
  <si>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</si>
  <si>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</si>
  <si>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</si>
  <si>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</si>
  <si>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</si>
  <si>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</si>
  <si>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</si>
  <si>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</si>
  <si>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</si>
  <si>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</si>
  <si>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</si>
  <si>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</si>
  <si>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</si>
  <si>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</si>
  <si>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</si>
  <si>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</si>
  <si>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</si>
  <si>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</si>
  <si>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</si>
  <si>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</si>
  <si>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</si>
  <si>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</si>
  <si>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</si>
  <si>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</si>
  <si>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</si>
  <si>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</si>
  <si>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</si>
  <si>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</si>
  <si>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</si>
  <si>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</si>
  <si>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</si>
  <si>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</si>
  <si>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</si>
  <si>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</si>
  <si>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</si>
  <si>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</si>
  <si>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</si>
  <si>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</si>
  <si>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</si>
  <si>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</si>
  <si>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</si>
  <si>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</si>
  <si>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</si>
  <si>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</si>
  <si>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</si>
  <si>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</si>
  <si>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</si>
  <si>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</si>
  <si>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</si>
  <si>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</si>
  <si>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</si>
  <si>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</si>
  <si>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</si>
  <si>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</si>
  <si>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</si>
  <si>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</si>
  <si>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</si>
  <si>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</si>
  <si>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</si>
  <si>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</si>
  <si>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</si>
  <si>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</si>
  <si>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</si>
  <si>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</si>
  <si>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</si>
  <si>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</si>
  <si>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</si>
  <si>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</si>
  <si>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</si>
  <si>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</si>
  <si>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</si>
  <si>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</si>
  <si>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</si>
  <si>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</si>
  <si>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</si>
  <si>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</si>
  <si>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</si>
  <si>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</si>
  <si>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</si>
  <si>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</si>
  <si>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</si>
  <si>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</si>
  <si>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</si>
  <si>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</si>
  <si>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</si>
  <si>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</si>
  <si>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</si>
  <si>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</si>
  <si>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</si>
  <si>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</si>
  <si>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</si>
  <si>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</si>
  <si>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</si>
  <si>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</si>
  <si>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</si>
  <si>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</si>
  <si>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</si>
  <si>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</si>
  <si>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</si>
  <si>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</si>
  <si>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</si>
  <si>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</si>
  <si>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</si>
  <si>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</si>
  <si>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</si>
  <si>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</si>
  <si>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</si>
  <si>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</si>
  <si>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</si>
  <si>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</si>
  <si>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</si>
  <si>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</si>
  <si>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</si>
  <si>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</si>
  <si>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</si>
  <si>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</si>
  <si>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</si>
  <si>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</si>
  <si>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</si>
  <si>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</si>
  <si>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</si>
  <si>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</si>
  <si>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</si>
  <si>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</si>
  <si>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</si>
  <si>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</si>
  <si>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</si>
  <si>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</si>
  <si>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</si>
  <si>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</si>
  <si>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</si>
  <si>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</si>
  <si>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</si>
  <si>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</si>
  <si>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</si>
  <si>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</si>
  <si>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</si>
  <si>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</si>
  <si>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</si>
  <si>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</si>
  <si>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</si>
  <si>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</si>
  <si>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</si>
  <si>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</si>
  <si>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</si>
  <si>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</si>
  <si>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</si>
  <si>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</si>
  <si>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</si>
  <si>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</si>
  <si>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</si>
  <si>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</si>
  <si>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</si>
  <si>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</si>
  <si>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</si>
  <si>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</si>
  <si>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</si>
  <si>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</si>
  <si>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</si>
  <si>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</si>
  <si>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</si>
  <si>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</si>
  <si>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</si>
  <si>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</si>
  <si>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</si>
  <si>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</si>
  <si>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</si>
  <si>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</si>
  <si>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</si>
  <si>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</si>
  <si>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</si>
  <si>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</si>
  <si>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</si>
  <si>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</si>
  <si>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</si>
  <si>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</si>
  <si>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</si>
  <si>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</si>
  <si>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</si>
  <si>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</si>
  <si>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</si>
  <si>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</si>
  <si>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</si>
  <si>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</si>
  <si>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</si>
  <si>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</si>
  <si>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</si>
  <si>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</si>
  <si>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</si>
  <si>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</si>
  <si>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</si>
  <si>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</si>
  <si>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</si>
  <si>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</si>
  <si>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</si>
  <si>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</si>
  <si>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</si>
  <si>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</si>
  <si>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</si>
  <si>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</si>
  <si>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</si>
  <si>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</si>
  <si>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</si>
  <si>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</si>
  <si>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</si>
  <si>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</si>
  <si>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</si>
  <si>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</si>
  <si>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</si>
  <si>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</si>
  <si>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</si>
  <si>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</si>
  <si>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</si>
  <si>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</si>
  <si>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</si>
  <si>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</si>
  <si>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</si>
  <si>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</si>
  <si>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</si>
  <si>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</si>
  <si>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</si>
  <si>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</si>
  <si>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</si>
  <si>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</si>
  <si>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</si>
  <si>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</si>
  <si>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</si>
  <si>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</si>
  <si>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</si>
  <si>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</si>
  <si>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</si>
  <si>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</si>
  <si>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</si>
  <si>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</si>
  <si>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</si>
  <si>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</si>
  <si>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</si>
  <si>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</si>
  <si>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</si>
  <si>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</si>
  <si>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</si>
  <si>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</si>
  <si>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</si>
  <si>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</si>
  <si>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</si>
  <si>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</si>
  <si>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</si>
  <si>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</si>
  <si>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</si>
  <si>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</si>
  <si>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</si>
  <si>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</si>
  <si>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</si>
  <si>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</si>
  <si>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</si>
  <si>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</si>
  <si>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</si>
  <si>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</si>
  <si>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</si>
  <si>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</si>
  <si>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</si>
  <si>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</si>
  <si>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</si>
  <si>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</si>
  <si>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</si>
  <si>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</si>
  <si>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</si>
  <si>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</si>
  <si>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</si>
  <si>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</si>
  <si>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</si>
  <si>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</si>
  <si>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</si>
  <si>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</si>
  <si>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</si>
  <si>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</si>
  <si>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</si>
  <si>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</si>
  <si>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</si>
  <si>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</si>
  <si>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</si>
  <si>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</si>
  <si>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</si>
  <si>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</si>
  <si>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</si>
  <si>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</si>
  <si>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</si>
  <si>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</si>
  <si>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</si>
  <si>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</si>
  <si>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</si>
  <si>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</si>
  <si>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</si>
  <si>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</si>
  <si>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</si>
  <si>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</si>
  <si>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</si>
  <si>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</si>
  <si>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</si>
  <si>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</si>
  <si>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</si>
  <si>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</si>
  <si>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</si>
  <si>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</si>
  <si>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</si>
  <si>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</si>
  <si>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</si>
  <si>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</si>
  <si>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</si>
  <si>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</si>
  <si>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</si>
  <si>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</si>
  <si>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</si>
  <si>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</si>
  <si>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</si>
  <si>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</si>
  <si>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</si>
  <si>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</si>
  <si>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</si>
  <si>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</si>
  <si>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</si>
  <si>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</si>
  <si>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</si>
  <si>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</si>
  <si>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</si>
  <si>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</si>
  <si>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</si>
  <si>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</si>
  <si>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</si>
  <si>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</si>
  <si>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</si>
  <si>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</si>
  <si>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</si>
  <si>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</si>
  <si>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</si>
  <si>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</si>
  <si>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</si>
  <si>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</si>
  <si>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</si>
  <si>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</si>
  <si>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</si>
  <si>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</si>
  <si>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</si>
  <si>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</si>
  <si>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</si>
  <si>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</si>
  <si>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</si>
  <si>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</si>
  <si>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</si>
  <si>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</si>
  <si>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</si>
  <si>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</si>
  <si>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</si>
  <si>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</si>
  <si>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</si>
  <si>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</si>
  <si>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</si>
  <si>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</si>
  <si>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</si>
  <si>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</si>
  <si>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</si>
  <si>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</si>
  <si>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</si>
  <si>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</si>
  <si>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</si>
  <si>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</si>
  <si>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</si>
  <si>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</si>
  <si>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</si>
  <si>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</si>
  <si>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</si>
  <si>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</si>
  <si>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</si>
  <si>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</si>
  <si>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</si>
  <si>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</si>
  <si>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</si>
  <si>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</si>
  <si>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</si>
  <si>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</si>
  <si>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</si>
  <si>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</si>
  <si>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</si>
  <si>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</si>
  <si>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</si>
  <si>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</si>
  <si>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</si>
  <si>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</si>
  <si>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</si>
  <si>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</si>
  <si>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</si>
  <si>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</si>
  <si>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</si>
  <si>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</si>
  <si>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</si>
  <si>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</si>
  <si>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</si>
  <si>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</si>
  <si>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</si>
  <si>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</si>
  <si>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</si>
  <si>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</si>
  <si>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</si>
  <si>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</si>
  <si>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</si>
  <si>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</si>
  <si>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</si>
  <si>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</si>
  <si>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</si>
  <si>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</si>
  <si>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</si>
  <si>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</si>
  <si>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</si>
  <si>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</si>
  <si>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</si>
  <si>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</si>
  <si>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</si>
  <si>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</si>
  <si>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</si>
  <si>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</si>
  <si>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</si>
  <si>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</si>
  <si>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</si>
  <si>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</si>
  <si>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</si>
  <si>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</si>
  <si>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</si>
  <si>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</si>
  <si>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</si>
  <si>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</si>
  <si>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</si>
  <si>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</si>
  <si>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</si>
  <si>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</si>
  <si>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</si>
  <si>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</si>
  <si>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</si>
  <si>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</si>
  <si>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</si>
  <si>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</si>
  <si>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</si>
  <si>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</si>
  <si>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</si>
  <si>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</si>
  <si>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</si>
  <si>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</si>
  <si>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</si>
  <si>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</si>
  <si>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</si>
  <si>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</si>
  <si>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</si>
  <si>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</si>
  <si>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</si>
  <si>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</si>
  <si>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</si>
  <si>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</si>
  <si>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</si>
  <si>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</si>
  <si>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</si>
  <si>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</si>
  <si>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</si>
  <si>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</si>
  <si>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</si>
  <si>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</si>
  <si>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</si>
  <si>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</si>
  <si>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</si>
  <si>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</si>
  <si>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</si>
  <si>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</si>
  <si>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</si>
  <si>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</si>
  <si>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</si>
  <si>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</si>
  <si>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</si>
  <si>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</si>
  <si>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</si>
  <si>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</si>
  <si>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</si>
  <si>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</si>
  <si>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</si>
  <si>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</si>
  <si>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</si>
  <si>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</si>
  <si>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</si>
  <si>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</si>
  <si>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</si>
  <si>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</si>
  <si>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</si>
  <si>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</si>
  <si>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</si>
  <si>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</si>
  <si>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</si>
  <si>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</si>
  <si>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</si>
  <si>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</si>
  <si>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</si>
  <si>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</si>
  <si>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</si>
  <si>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</si>
  <si>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</si>
  <si>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</si>
  <si>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</si>
  <si>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</si>
  <si>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</si>
  <si>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</si>
  <si>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</si>
  <si>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</si>
  <si>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</si>
  <si>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</si>
  <si>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</si>
  <si>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</si>
  <si>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</si>
  <si>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</si>
  <si>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</si>
  <si>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</si>
  <si>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</si>
  <si>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</si>
  <si>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</si>
  <si>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</si>
  <si>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</si>
  <si>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</si>
  <si>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</si>
  <si>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</si>
  <si>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</si>
  <si>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</si>
  <si>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</si>
  <si>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</si>
  <si>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</si>
  <si>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</si>
  <si>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</si>
  <si>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</si>
  <si>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</si>
  <si>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</si>
  <si>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</si>
  <si>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</si>
  <si>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</si>
  <si>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</si>
  <si>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</si>
  <si>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</si>
  <si>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</si>
  <si>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</si>
  <si>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</si>
  <si>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</si>
  <si>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</si>
  <si>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</si>
  <si>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</si>
  <si>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</si>
  <si>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</si>
  <si>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</si>
  <si>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</si>
  <si>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</si>
  <si>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</si>
  <si>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</si>
  <si>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</si>
  <si>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</si>
  <si>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</si>
  <si>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</si>
  <si>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</si>
  <si>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</si>
  <si>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</si>
  <si>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</si>
  <si>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</si>
  <si>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</si>
  <si>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</si>
  <si>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</si>
  <si>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</si>
  <si>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</si>
  <si>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</si>
  <si>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</si>
  <si>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</si>
  <si>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</si>
  <si>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</si>
  <si>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</si>
  <si>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</si>
  <si>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</si>
  <si>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</si>
  <si>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</si>
  <si>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</si>
  <si>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</si>
  <si>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</si>
  <si>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</si>
  <si>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</si>
  <si>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</si>
  <si>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</si>
  <si>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</si>
  <si>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</si>
  <si>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</si>
  <si>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</si>
  <si>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</si>
  <si>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</si>
  <si>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</si>
  <si>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</si>
  <si>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</si>
  <si>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</si>
  <si>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</si>
  <si>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</si>
  <si>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</si>
  <si>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</si>
  <si>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</si>
  <si>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</si>
  <si>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</si>
  <si>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</si>
  <si>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</si>
  <si>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</si>
  <si>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</si>
  <si>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</si>
  <si>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</si>
  <si>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</si>
  <si>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</si>
  <si>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</si>
  <si>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</si>
  <si>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</si>
  <si>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</si>
  <si>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</si>
  <si>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</si>
  <si>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</si>
  <si>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</si>
  <si>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</si>
  <si>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</si>
  <si>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</si>
  <si>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</si>
  <si>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</si>
  <si>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</si>
  <si>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</si>
  <si>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</si>
  <si>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</si>
  <si>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</si>
  <si>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</si>
  <si>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</si>
  <si>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</si>
  <si>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</si>
  <si>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</si>
  <si>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</si>
  <si>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</si>
  <si>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</si>
  <si>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</si>
  <si>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</si>
  <si>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</si>
  <si>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</si>
  <si>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</si>
  <si>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</si>
  <si>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</si>
  <si>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</si>
  <si>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</si>
  <si>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</si>
  <si>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</si>
  <si>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</si>
  <si>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</si>
  <si>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</si>
  <si>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</si>
  <si>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</si>
  <si>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</si>
  <si>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</si>
  <si>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</si>
  <si>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</si>
  <si>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</si>
  <si>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</si>
  <si>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</si>
  <si>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</si>
  <si>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</si>
  <si>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</si>
  <si>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</si>
  <si>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</si>
  <si>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</si>
  <si>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</si>
  <si>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</si>
  <si>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</si>
  <si>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</si>
  <si>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</si>
  <si>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</si>
  <si>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</si>
  <si>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</si>
  <si>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</si>
  <si>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</si>
  <si>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</si>
  <si>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</si>
  <si>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</si>
  <si>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</si>
  <si>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</si>
  <si>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</si>
  <si>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</si>
  <si>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</si>
  <si>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</si>
  <si>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</si>
  <si>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</si>
  <si>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</si>
  <si>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</si>
  <si>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</si>
  <si>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</si>
  <si>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</si>
  <si>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</si>
  <si>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</si>
  <si>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</si>
  <si>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</si>
  <si>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</si>
  <si>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</si>
  <si>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</si>
  <si>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</si>
  <si>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</si>
  <si>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</si>
  <si>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</si>
  <si>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</si>
  <si>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</si>
  <si>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</si>
  <si>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</si>
  <si>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</si>
  <si>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</si>
  <si>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</si>
  <si>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</si>
  <si>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</si>
  <si>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</si>
  <si>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</si>
  <si>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</si>
  <si>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</si>
  <si>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</si>
  <si>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</si>
  <si>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</si>
  <si>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</si>
  <si>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</si>
  <si>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</si>
  <si>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</si>
  <si>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</si>
  <si>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</si>
  <si>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</si>
  <si>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</si>
  <si>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</si>
  <si>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</si>
  <si>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</si>
  <si>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</si>
  <si>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</si>
  <si>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</si>
  <si>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</si>
  <si>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</si>
  <si>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</si>
  <si>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</si>
  <si>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</si>
  <si>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</si>
  <si>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</si>
  <si>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</si>
  <si>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</si>
  <si>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</si>
  <si>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</si>
  <si>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</si>
  <si>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</si>
  <si>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</si>
  <si>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</si>
  <si>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</si>
  <si>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</si>
  <si>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</si>
  <si>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</si>
  <si>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</si>
  <si>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</si>
  <si>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</si>
  <si>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</si>
  <si>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</si>
  <si>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</si>
  <si>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</si>
  <si>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</si>
  <si>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</si>
  <si>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</si>
  <si>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</si>
  <si>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</si>
  <si>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</si>
  <si>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</si>
  <si>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</si>
  <si>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</si>
  <si>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</si>
  <si>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</si>
  <si>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</si>
  <si>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</si>
  <si>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</si>
  <si>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</si>
  <si>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</si>
  <si>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</si>
  <si>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</si>
  <si>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</si>
  <si>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</si>
  <si>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</si>
  <si>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</si>
  <si>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</si>
  <si>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</si>
  <si>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</si>
  <si>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</si>
  <si>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</si>
  <si>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</si>
  <si>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</si>
  <si>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</si>
  <si>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</si>
  <si>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</si>
  <si>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</si>
  <si>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</si>
  <si>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</si>
  <si>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</si>
  <si>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</si>
  <si>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</si>
  <si>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</si>
  <si>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</si>
  <si>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</si>
  <si>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</si>
  <si>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</si>
  <si>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</si>
  <si>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</si>
  <si>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</si>
  <si>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</si>
  <si>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</si>
  <si>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</si>
  <si>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</si>
  <si>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</si>
  <si>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</si>
  <si>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</si>
  <si>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</si>
  <si>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</si>
  <si>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</si>
  <si>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</si>
  <si>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</si>
  <si>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</si>
  <si>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</si>
  <si>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</si>
  <si>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</si>
  <si>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</si>
  <si>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</si>
  <si>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</si>
  <si>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</si>
  <si>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</si>
  <si>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</si>
  <si>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</si>
  <si>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</si>
  <si>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</si>
  <si>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</si>
  <si>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</si>
  <si>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</si>
  <si>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</si>
  <si>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</si>
  <si>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</si>
  <si>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</si>
  <si>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</si>
  <si>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</si>
  <si>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</si>
  <si>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</si>
  <si>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</si>
  <si>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</si>
  <si>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</si>
  <si>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</si>
  <si>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</si>
  <si>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</si>
  <si>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</si>
  <si>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</si>
  <si>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</si>
  <si>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</si>
  <si>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</si>
  <si>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</si>
  <si>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</si>
  <si>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</si>
  <si>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</si>
  <si>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</si>
  <si>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</si>
  <si>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</si>
  <si>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</si>
  <si>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</si>
  <si>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</si>
  <si>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</si>
  <si>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</si>
  <si>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</si>
  <si>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</si>
  <si>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</si>
  <si>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</si>
  <si>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</si>
  <si>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</si>
  <si>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</si>
  <si>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</si>
  <si>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</si>
  <si>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</si>
  <si>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</si>
  <si>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</si>
  <si>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</si>
  <si>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</si>
  <si>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</si>
  <si>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</si>
  <si>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</si>
  <si>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</si>
  <si>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</si>
  <si>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</si>
  <si>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</si>
  <si>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</si>
  <si>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</si>
  <si>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</si>
  <si>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</si>
  <si>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</si>
  <si>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</si>
  <si>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</si>
  <si>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</si>
  <si>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</si>
  <si>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</si>
  <si>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</si>
  <si>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</si>
  <si>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</si>
  <si>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</si>
  <si>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</si>
  <si>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</si>
  <si>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</si>
  <si>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</si>
  <si>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</si>
  <si>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</si>
  <si>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</si>
  <si>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</si>
  <si>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</si>
  <si>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</si>
  <si>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</si>
  <si>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</si>
  <si>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</si>
  <si>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</si>
  <si>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</si>
  <si>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</si>
  <si>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</si>
  <si>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</si>
  <si>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</si>
  <si>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</si>
  <si>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</si>
  <si>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</si>
  <si>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</si>
  <si>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</si>
  <si>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</si>
  <si>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</si>
  <si>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</si>
  <si>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</si>
  <si>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</si>
  <si>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</si>
  <si>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</si>
  <si>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</si>
  <si>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</si>
  <si>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</si>
  <si>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</si>
  <si>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</si>
  <si>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</si>
  <si>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</si>
  <si>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</si>
  <si>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</si>
  <si>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</si>
  <si>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</si>
  <si>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</si>
  <si>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</si>
  <si>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</si>
  <si>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</si>
  <si>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</si>
  <si>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</si>
  <si>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</si>
  <si>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</si>
  <si>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</si>
  <si>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</si>
  <si>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</si>
  <si>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</si>
  <si>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</si>
  <si>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</si>
  <si>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</si>
  <si>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</si>
  <si>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</si>
  <si>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</si>
  <si>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</si>
  <si>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</si>
  <si>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</si>
  <si>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</si>
  <si>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</si>
  <si>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</si>
  <si>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</si>
  <si>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</si>
  <si>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</si>
  <si>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</si>
  <si>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</si>
  <si>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</si>
  <si>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</si>
  <si>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</si>
  <si>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</si>
  <si>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</si>
  <si>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</si>
  <si>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</si>
  <si>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</si>
  <si>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</si>
  <si>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</si>
  <si>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</si>
  <si>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</si>
  <si>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</si>
  <si>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</si>
  <si>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</si>
  <si>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</si>
  <si>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</si>
  <si>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</si>
  <si>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</si>
  <si>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</si>
  <si>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</si>
  <si>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</si>
  <si>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</si>
  <si>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</si>
  <si>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</si>
  <si>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</si>
  <si>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</si>
  <si>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</si>
  <si>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</si>
  <si>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</si>
  <si>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</si>
  <si>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</si>
  <si>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</si>
  <si>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</si>
  <si>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</si>
  <si>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</si>
  <si>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</si>
  <si>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</si>
  <si>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</si>
  <si>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</si>
  <si>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</si>
  <si>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</si>
  <si>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</si>
  <si>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</si>
  <si>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</si>
  <si>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</si>
  <si>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</si>
  <si>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</si>
  <si>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</si>
  <si>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</si>
  <si>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</si>
  <si>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</si>
  <si>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</si>
  <si>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</si>
  <si>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</si>
  <si>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</si>
  <si>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</si>
  <si>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</si>
  <si>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</si>
  <si>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</si>
  <si>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</si>
  <si>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</si>
  <si>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</si>
  <si>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</si>
  <si>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</si>
  <si>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</si>
  <si>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</si>
  <si>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</si>
  <si>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</si>
  <si>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</si>
  <si>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</si>
  <si>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</si>
  <si>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</si>
  <si>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</si>
  <si>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</si>
  <si>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</si>
  <si>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</si>
  <si>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</si>
  <si>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</si>
  <si>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</si>
  <si>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</si>
  <si>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</si>
  <si>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</si>
  <si>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</si>
  <si>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</si>
  <si>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</si>
  <si>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</si>
  <si>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</si>
  <si>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</si>
  <si>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</si>
  <si>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</si>
  <si>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</si>
  <si>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</si>
  <si>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</si>
  <si>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</si>
  <si>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</si>
  <si>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</si>
  <si>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</si>
  <si>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</si>
  <si>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</si>
  <si>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</si>
  <si>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</si>
  <si>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</si>
  <si>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</si>
  <si>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</si>
  <si>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</si>
  <si>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</si>
  <si>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</si>
  <si>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</si>
  <si>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</si>
  <si>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</si>
  <si>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</si>
  <si>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</si>
  <si>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</si>
  <si>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</si>
  <si>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</si>
  <si>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</si>
  <si>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</si>
  <si>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</si>
  <si>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</si>
  <si>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</si>
  <si>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</si>
  <si>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</si>
  <si>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</si>
  <si>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</si>
  <si>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</si>
  <si>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</si>
  <si>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</si>
  <si>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</si>
  <si>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</si>
  <si>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</si>
  <si>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</si>
  <si>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</si>
  <si>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</si>
  <si>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</si>
  <si>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</si>
  <si>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</si>
  <si>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</si>
  <si>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</si>
  <si>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</si>
  <si>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</si>
  <si>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</si>
  <si>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</si>
  <si>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</si>
  <si>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</si>
  <si>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</si>
  <si>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</si>
  <si>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</si>
  <si>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</si>
  <si>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</si>
  <si>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</si>
  <si>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</si>
  <si>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</si>
  <si>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</si>
  <si>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</si>
  <si>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</si>
  <si>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</si>
  <si>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</si>
  <si>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</si>
  <si>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</si>
  <si>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</si>
  <si>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</si>
  <si>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</si>
  <si>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</si>
  <si>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</si>
  <si>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</si>
  <si>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</si>
  <si>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</si>
  <si>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</si>
  <si>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</si>
  <si>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</si>
  <si>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</si>
  <si>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</si>
  <si>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</si>
  <si>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</si>
  <si>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</si>
  <si>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</si>
  <si>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</si>
  <si>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</si>
  <si>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</si>
  <si>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</si>
  <si>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</si>
  <si>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</si>
  <si>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</si>
  <si>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</si>
  <si>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</si>
  <si>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</si>
  <si>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</si>
  <si>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</si>
  <si>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</si>
  <si>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</si>
  <si>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</si>
  <si>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</si>
  <si>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</si>
  <si>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</si>
  <si>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</si>
  <si>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</si>
  <si>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</si>
  <si>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</si>
  <si>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</si>
  <si>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</si>
  <si>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</si>
  <si>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</si>
  <si>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</si>
  <si>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</si>
  <si>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</si>
  <si>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</si>
  <si>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</si>
  <si>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</si>
  <si>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</si>
  <si>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</si>
  <si>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</si>
  <si>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</si>
  <si>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</si>
  <si>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</si>
  <si>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</si>
  <si>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</si>
  <si>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</si>
  <si>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</si>
  <si>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</si>
  <si>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</si>
  <si>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</si>
  <si>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</si>
  <si>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</si>
  <si>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</si>
  <si>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</si>
  <si>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</si>
  <si>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</si>
  <si>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</si>
  <si>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</si>
  <si>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</si>
  <si>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</si>
  <si>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</si>
  <si>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</si>
  <si>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</si>
  <si>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</si>
  <si>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</si>
  <si>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</si>
  <si>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</si>
  <si>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</si>
  <si>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</si>
  <si>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</si>
  <si>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</si>
  <si>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</si>
  <si>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</si>
  <si>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</si>
  <si>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</si>
  <si>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</si>
  <si>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</si>
  <si>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</si>
  <si>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</si>
  <si>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</si>
  <si>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</si>
  <si>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</si>
  <si>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</si>
  <si>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</si>
  <si>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</si>
  <si>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</si>
  <si>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</si>
  <si>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</si>
  <si>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</si>
  <si>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</si>
  <si>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</si>
  <si>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</si>
  <si>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</si>
  <si>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</si>
  <si>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</si>
  <si>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</si>
  <si>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</si>
  <si>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</si>
  <si>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</si>
  <si>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</si>
  <si>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</si>
  <si>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</si>
  <si>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</si>
  <si>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</si>
  <si>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</si>
  <si>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</si>
  <si>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</si>
  <si>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</si>
  <si>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</si>
  <si>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</si>
  <si>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</si>
  <si>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</si>
  <si>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</si>
  <si>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</si>
  <si>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</si>
  <si>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</si>
  <si>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</si>
  <si>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</si>
  <si>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</si>
  <si>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</si>
  <si>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</si>
  <si>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</si>
  <si>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</si>
  <si>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</si>
  <si>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</si>
  <si>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</si>
  <si>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</si>
  <si>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</si>
  <si>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</si>
  <si>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</si>
  <si>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</si>
  <si>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</si>
  <si>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</si>
  <si>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</si>
  <si>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</si>
  <si>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</si>
  <si>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</si>
  <si>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</si>
  <si>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</si>
  <si>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</si>
  <si>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</si>
  <si>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</si>
  <si>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</si>
  <si>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</si>
  <si>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</si>
  <si>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</si>
  <si>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</si>
  <si>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</si>
  <si>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</si>
  <si>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</si>
  <si>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</si>
  <si>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</si>
  <si>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</si>
  <si>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</si>
  <si>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</si>
  <si>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</si>
  <si>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</si>
  <si>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</si>
  <si>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</si>
  <si>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</si>
  <si>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</si>
  <si>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</si>
  <si>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</si>
  <si>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</si>
  <si>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</si>
  <si>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</si>
  <si>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</si>
  <si>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</si>
  <si>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</si>
  <si>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</si>
  <si>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</si>
  <si>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</si>
  <si>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</si>
  <si>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</si>
  <si>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</si>
  <si>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</si>
  <si>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</si>
  <si>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</si>
  <si>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</si>
  <si>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</si>
  <si>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</si>
  <si>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</si>
  <si>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</si>
  <si>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</si>
  <si>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</si>
  <si>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</si>
  <si>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</si>
  <si>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</si>
  <si>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</si>
  <si>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</si>
  <si>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</si>
  <si>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</si>
  <si>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</si>
  <si>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</si>
  <si>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</si>
  <si>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</si>
  <si>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</si>
  <si>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</si>
  <si>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</si>
  <si>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</si>
  <si>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</si>
  <si>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</si>
  <si>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</si>
  <si>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</si>
  <si>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</si>
  <si>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</si>
  <si>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</si>
  <si>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</si>
  <si>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</si>
  <si>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</si>
  <si>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</si>
  <si>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</si>
  <si>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</si>
  <si>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</si>
  <si>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</si>
  <si>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</si>
  <si>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</si>
  <si>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</si>
  <si>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</si>
  <si>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</si>
  <si>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</si>
  <si>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</si>
  <si>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</si>
  <si>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</si>
  <si>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</si>
  <si>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</si>
  <si>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</si>
  <si>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</si>
  <si>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</si>
  <si>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</si>
  <si>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</si>
  <si>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</si>
  <si>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</si>
  <si>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</si>
  <si>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</si>
  <si>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</si>
  <si>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</si>
  <si>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</si>
  <si>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</si>
  <si>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</si>
  <si>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</si>
  <si>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</si>
  <si>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</si>
  <si>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</si>
  <si>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</si>
  <si>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</si>
  <si>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</si>
  <si>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</si>
  <si>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</si>
  <si>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</si>
  <si>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</si>
  <si>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</si>
  <si>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</si>
  <si>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</si>
  <si>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</si>
  <si>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</si>
  <si>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</si>
  <si>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</si>
  <si>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</si>
  <si>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</si>
  <si>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</si>
  <si>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</si>
  <si>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</si>
  <si>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</si>
  <si>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</si>
  <si>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</si>
  <si>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</si>
  <si>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</si>
  <si>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</si>
  <si>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</si>
  <si>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</si>
  <si>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</si>
  <si>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</si>
  <si>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</si>
  <si>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</si>
  <si>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</si>
  <si>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</si>
  <si>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</si>
  <si>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</si>
  <si>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</si>
  <si>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</si>
  <si>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</si>
  <si>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</si>
  <si>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</si>
  <si>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</si>
  <si>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</si>
  <si>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</si>
  <si>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</si>
  <si>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</si>
  <si>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</si>
  <si>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</si>
  <si>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</si>
  <si>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</si>
  <si>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</si>
  <si>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</si>
  <si>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</si>
  <si>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</si>
  <si>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</si>
  <si>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</si>
  <si>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</si>
  <si>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</si>
  <si>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</si>
  <si>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</si>
  <si>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</si>
  <si>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</si>
  <si>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</si>
  <si>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</si>
  <si>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</si>
  <si>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</si>
  <si>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</si>
  <si>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</si>
  <si>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</si>
  <si>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</si>
  <si>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</si>
  <si>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</si>
  <si>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</si>
  <si>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</si>
  <si>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</si>
  <si>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</si>
  <si>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</si>
  <si>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</si>
  <si>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</si>
  <si>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</si>
  <si>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</si>
  <si>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</si>
  <si>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</si>
  <si>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</si>
  <si>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</si>
  <si>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</si>
  <si>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</si>
  <si>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</si>
  <si>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</si>
  <si>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</si>
  <si>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</si>
  <si>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</si>
  <si>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</si>
  <si>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</si>
  <si>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</si>
  <si>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</si>
  <si>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</si>
  <si>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</si>
  <si>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</si>
  <si>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</si>
  <si>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</si>
  <si>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</si>
  <si>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</si>
  <si>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</si>
  <si>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</si>
  <si>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</si>
  <si>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</si>
  <si>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</si>
  <si>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</si>
  <si>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</si>
  <si>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</si>
  <si>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</si>
  <si>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</si>
  <si>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</si>
  <si>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</si>
  <si>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</si>
  <si>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</si>
  <si>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</si>
  <si>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</si>
  <si>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</si>
  <si>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</si>
  <si>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</si>
  <si>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</si>
  <si>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</si>
  <si>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</si>
  <si>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</si>
  <si>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</si>
  <si>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</si>
  <si>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</si>
  <si>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</si>
  <si>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</si>
  <si>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</si>
  <si>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</si>
  <si>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</si>
  <si>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</si>
  <si>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</si>
  <si>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</si>
  <si>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</si>
  <si>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</si>
  <si>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</si>
  <si>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</si>
  <si>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</si>
  <si>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</si>
  <si>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</si>
  <si>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</si>
  <si>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</si>
  <si>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</si>
  <si>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</si>
  <si>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</si>
  <si>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</si>
  <si>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</si>
  <si>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</si>
  <si>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</si>
  <si>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</si>
  <si>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</si>
  <si>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</si>
  <si>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</si>
  <si>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</si>
  <si>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</si>
  <si>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</si>
  <si>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</si>
  <si>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</si>
  <si>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</si>
  <si>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</si>
  <si>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</si>
  <si>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</si>
  <si>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</si>
  <si>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</si>
  <si>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</si>
  <si>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</si>
  <si>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</si>
  <si>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</si>
  <si>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</si>
  <si>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</si>
  <si>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</si>
  <si>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</si>
  <si>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</si>
  <si>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</si>
  <si>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</si>
  <si>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</si>
  <si>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</si>
  <si>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</si>
  <si>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</si>
  <si>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</si>
  <si>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</si>
  <si>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</si>
  <si>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</si>
  <si>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</si>
  <si>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</si>
  <si>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</si>
  <si>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</si>
  <si>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</si>
  <si>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</si>
  <si>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</si>
  <si>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</si>
  <si>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</si>
  <si>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</si>
  <si>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</si>
  <si>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</si>
  <si>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</si>
  <si>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</si>
  <si>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</si>
  <si>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</si>
  <si>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</si>
  <si>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</si>
  <si>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</si>
  <si>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</si>
  <si>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</si>
  <si>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</si>
  <si>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</si>
  <si>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</si>
  <si>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</si>
  <si>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</si>
  <si>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</si>
  <si>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</si>
  <si>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</si>
  <si>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</si>
  <si>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</si>
  <si>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</si>
  <si>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</si>
  <si>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</si>
  <si>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</si>
  <si>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</si>
  <si>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</si>
  <si>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</si>
  <si>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</si>
  <si>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</si>
  <si>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</si>
  <si>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</si>
  <si>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</si>
  <si>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</si>
  <si>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</si>
  <si>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</si>
  <si>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</si>
  <si>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</si>
  <si>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</si>
  <si>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</si>
  <si>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</si>
  <si>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</si>
  <si>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</si>
  <si>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</si>
  <si>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</si>
  <si>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</si>
  <si>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</si>
  <si>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</si>
  <si>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</si>
  <si>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</si>
  <si>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</si>
  <si>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</si>
  <si>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</si>
  <si>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</si>
  <si>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</si>
  <si>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</si>
  <si>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</si>
  <si>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</si>
  <si>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</si>
  <si>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</si>
  <si>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</si>
  <si>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</si>
  <si>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</si>
  <si>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</si>
  <si>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</si>
  <si>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</si>
  <si>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</si>
  <si>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</si>
  <si>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</si>
  <si>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</si>
  <si>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</si>
  <si>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</si>
  <si>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</si>
  <si>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</si>
  <si>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</si>
  <si>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</si>
  <si>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</si>
  <si>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</si>
  <si>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</si>
  <si>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</si>
  <si>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</si>
  <si>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</si>
  <si>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</si>
  <si>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</si>
  <si>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</si>
  <si>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</si>
  <si>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</si>
  <si>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</si>
  <si>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</si>
  <si>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</si>
  <si>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</si>
  <si>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</si>
  <si>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</si>
  <si>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</si>
  <si>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</si>
  <si>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</si>
  <si>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</si>
  <si>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</si>
  <si>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</si>
  <si>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</si>
  <si>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</si>
  <si>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</si>
  <si>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</si>
  <si>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</si>
  <si>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</si>
  <si>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</si>
  <si>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</si>
  <si>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</si>
  <si>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</si>
  <si>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</si>
  <si>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</si>
  <si>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</si>
  <si>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</si>
  <si>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</si>
  <si>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</si>
  <si>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</si>
  <si>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</si>
  <si>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</si>
  <si>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</si>
  <si>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</si>
  <si>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</si>
  <si>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</si>
  <si>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</si>
  <si>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</si>
  <si>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</si>
  <si>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</si>
  <si>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</si>
  <si>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</si>
  <si>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</si>
  <si>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</si>
  <si>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</si>
  <si>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</si>
  <si>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</si>
  <si>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</si>
  <si>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</si>
  <si>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</si>
  <si>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</si>
  <si>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</si>
  <si>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</si>
  <si>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</si>
  <si>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</si>
  <si>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</si>
  <si>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</si>
  <si>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</si>
  <si>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</si>
  <si>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</si>
  <si>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</si>
  <si>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</si>
  <si>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</si>
  <si>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</si>
  <si>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</si>
  <si>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</si>
  <si>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</si>
  <si>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</si>
  <si>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</si>
  <si>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</si>
  <si>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</si>
  <si>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</si>
  <si>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</si>
  <si>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</si>
  <si>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</si>
  <si>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</si>
  <si>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</si>
  <si>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</si>
  <si>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</si>
  <si>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</si>
  <si>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</si>
  <si>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</si>
  <si>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</si>
  <si>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</si>
  <si>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</si>
  <si>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</si>
  <si>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</si>
  <si>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</si>
  <si>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</si>
  <si>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</si>
  <si>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</si>
  <si>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</si>
  <si>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</si>
  <si>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</si>
  <si>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</si>
  <si>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</si>
  <si>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</si>
  <si>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</si>
  <si>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</si>
  <si>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</si>
  <si>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</si>
  <si>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</si>
  <si>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</si>
  <si>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</si>
  <si>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</si>
  <si>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</si>
  <si>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</si>
  <si>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</si>
  <si>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</si>
  <si>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</si>
  <si>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</si>
  <si>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</si>
  <si>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</si>
  <si>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</si>
  <si>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</si>
  <si>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</si>
  <si>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</si>
  <si>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</si>
  <si>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</si>
  <si>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</si>
  <si>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</si>
  <si>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</si>
  <si>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</si>
  <si>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</si>
  <si>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</si>
  <si>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</si>
  <si>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</si>
  <si>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</si>
  <si>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</si>
  <si>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</si>
  <si>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</si>
  <si>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</si>
  <si>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</si>
  <si>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</si>
  <si>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</si>
  <si>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</si>
  <si>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</si>
  <si>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</si>
  <si>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</si>
  <si>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</si>
  <si>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</si>
  <si>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</si>
  <si>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</si>
  <si>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</si>
  <si>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</si>
  <si>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</si>
  <si>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</si>
  <si>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</si>
  <si>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</si>
  <si>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</si>
  <si>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</si>
  <si>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</si>
  <si>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</si>
  <si>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</si>
  <si>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</si>
  <si>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</si>
  <si>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</si>
  <si>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</si>
  <si>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</si>
  <si>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</si>
  <si>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</si>
  <si>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</si>
  <si>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</si>
  <si>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</si>
  <si>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</si>
  <si>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</si>
  <si>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</si>
  <si>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</si>
  <si>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</si>
  <si>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</si>
  <si>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</si>
  <si>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</si>
  <si>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</si>
  <si>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</si>
  <si>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</si>
  <si>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</si>
  <si>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</si>
  <si>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</si>
  <si>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</si>
  <si>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</si>
  <si>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</si>
  <si>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</si>
  <si>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</si>
  <si>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</si>
  <si>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</si>
  <si>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</si>
  <si>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</si>
  <si>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</si>
  <si>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</si>
  <si>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</si>
  <si>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</si>
  <si>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</si>
  <si>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</si>
  <si>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</si>
  <si>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</si>
  <si>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</si>
  <si>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</si>
  <si>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</si>
  <si>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</si>
  <si>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</si>
  <si>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</si>
  <si>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</si>
  <si>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</si>
  <si>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</si>
  <si>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</si>
  <si>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</si>
  <si>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</si>
  <si>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</si>
  <si>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</si>
  <si>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</si>
  <si>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</si>
  <si>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</si>
  <si>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</si>
  <si>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</si>
  <si>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</si>
  <si>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</si>
  <si>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</si>
  <si>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</si>
  <si>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</si>
  <si>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</si>
  <si>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</si>
  <si>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</si>
  <si>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</si>
  <si>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</si>
  <si>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</si>
  <si>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</si>
  <si>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</si>
  <si>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</si>
  <si>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</si>
  <si>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</si>
  <si>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</si>
  <si>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</si>
  <si>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</si>
  <si>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</si>
  <si>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</si>
  <si>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</si>
  <si>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</si>
  <si>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</si>
  <si>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</si>
  <si>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</si>
  <si>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</si>
  <si>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</si>
  <si>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</si>
  <si>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</si>
  <si>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</si>
  <si>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</si>
  <si>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</si>
  <si>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</si>
  <si>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</si>
  <si>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</si>
  <si>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</si>
  <si>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</si>
  <si>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</si>
  <si>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</si>
  <si>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</si>
  <si>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</si>
  <si>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</si>
  <si>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</si>
  <si>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</si>
  <si>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</si>
  <si>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</si>
  <si>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</si>
  <si>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</si>
  <si>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</si>
  <si>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</si>
  <si>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</si>
  <si>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</si>
  <si>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</si>
  <si>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</si>
  <si>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</si>
  <si>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</si>
  <si>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</si>
  <si>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</si>
  <si>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</si>
  <si>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</si>
  <si>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</si>
  <si>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</si>
  <si>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</si>
  <si>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</si>
  <si>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</si>
  <si>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</si>
  <si>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</si>
  <si>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</si>
  <si>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</si>
  <si>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</si>
  <si>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</si>
  <si>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</si>
  <si>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</si>
  <si>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</si>
  <si>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</si>
  <si>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</si>
  <si>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</si>
  <si>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</si>
  <si>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</si>
  <si>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</si>
  <si>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</si>
  <si>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</si>
  <si>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</si>
  <si>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</si>
  <si>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</si>
  <si>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</si>
  <si>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</si>
  <si>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</si>
  <si>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</si>
  <si>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</si>
  <si>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</si>
  <si>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</si>
  <si>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</si>
  <si>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</si>
  <si>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</si>
  <si>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</si>
  <si>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</si>
  <si>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</si>
  <si>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</si>
  <si>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</si>
  <si>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</si>
  <si>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</si>
  <si>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</si>
  <si>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</si>
  <si>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</si>
  <si>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</si>
  <si>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</si>
  <si>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</si>
  <si>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</si>
  <si>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</si>
  <si>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</si>
  <si>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</si>
  <si>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</si>
  <si>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</si>
  <si>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</si>
  <si>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</si>
  <si>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</si>
  <si>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</si>
  <si>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</si>
  <si>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</si>
  <si>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</si>
  <si>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</si>
  <si>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</si>
  <si>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</si>
  <si>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</si>
  <si>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</si>
  <si>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</si>
  <si>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</si>
  <si>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</si>
  <si>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</si>
  <si>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</si>
  <si>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</si>
  <si>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</si>
  <si>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</si>
  <si>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</si>
  <si>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</si>
  <si>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</si>
  <si>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</si>
  <si>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</si>
  <si>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</si>
  <si>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</si>
  <si>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</si>
  <si>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</si>
  <si>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</si>
  <si>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</si>
  <si>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</si>
  <si>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</si>
  <si>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</si>
  <si>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</si>
  <si>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</si>
  <si>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</si>
  <si>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</si>
  <si>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</si>
  <si>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</si>
  <si>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</si>
  <si>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</si>
  <si>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</si>
  <si>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</si>
  <si>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</si>
  <si>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</si>
  <si>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</si>
  <si>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</si>
  <si>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</si>
  <si>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</si>
  <si>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</si>
  <si>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</si>
  <si>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</si>
  <si>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</si>
  <si>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</si>
  <si>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</si>
  <si>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</si>
  <si>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</si>
  <si>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</si>
  <si>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</si>
  <si>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</si>
  <si>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</si>
  <si>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</si>
  <si>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</si>
  <si>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</si>
  <si>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</si>
  <si>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</si>
  <si>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</si>
  <si>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</si>
  <si>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</si>
  <si>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</si>
  <si>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</si>
  <si>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</si>
  <si>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</si>
  <si>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</si>
  <si>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</si>
  <si>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</si>
  <si>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</si>
  <si>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</si>
  <si>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</si>
  <si>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</si>
  <si>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</si>
  <si>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</si>
  <si>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</si>
  <si>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</si>
  <si>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</si>
  <si>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</si>
  <si>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</si>
  <si>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</si>
  <si>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</si>
  <si>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</si>
  <si>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</si>
  <si>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</si>
  <si>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</si>
  <si>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</si>
  <si>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</si>
  <si>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</si>
  <si>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</si>
  <si>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</si>
  <si>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</si>
  <si>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</si>
  <si>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</si>
  <si>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</si>
  <si>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</si>
  <si>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</si>
  <si>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</si>
  <si>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</si>
  <si>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</si>
  <si>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</si>
  <si>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</si>
  <si>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</si>
  <si>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</si>
  <si>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</si>
  <si>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</si>
  <si>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</si>
  <si>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</si>
  <si>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</si>
  <si>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</si>
  <si>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</si>
  <si>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</si>
  <si>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</si>
  <si>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</si>
  <si>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</si>
  <si>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</si>
  <si>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</si>
  <si>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</si>
  <si>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</si>
  <si>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</si>
  <si>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</si>
  <si>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</si>
  <si>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</si>
  <si>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</si>
  <si>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</si>
  <si>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</si>
  <si>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</si>
  <si>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</si>
  <si>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</si>
  <si>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</si>
  <si>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</si>
  <si>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</si>
  <si>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</si>
  <si>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</si>
  <si>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</si>
  <si>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</si>
  <si>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</si>
  <si>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</si>
  <si>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</si>
  <si>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</si>
  <si>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</si>
  <si>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</si>
  <si>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</si>
  <si>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</si>
  <si>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</si>
  <si>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</si>
  <si>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</si>
  <si>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</si>
  <si>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</si>
  <si>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</si>
  <si>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</si>
  <si>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</si>
  <si>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</si>
  <si>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</si>
  <si>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</si>
  <si>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</si>
  <si>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</si>
  <si>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</si>
  <si>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</si>
  <si>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</si>
  <si>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</si>
  <si>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</si>
  <si>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</si>
  <si>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</si>
  <si>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</si>
  <si>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</si>
  <si>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</si>
  <si>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</si>
  <si>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</si>
  <si>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</si>
  <si>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</si>
  <si>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</si>
  <si>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</si>
  <si>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</si>
  <si>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</si>
  <si>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</si>
  <si>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</si>
  <si>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</si>
  <si>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</si>
  <si>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</si>
  <si>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</si>
  <si>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</si>
  <si>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</si>
  <si>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</si>
  <si>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</si>
  <si>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</si>
  <si>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</si>
  <si>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</si>
  <si>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</si>
  <si>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</si>
  <si>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</si>
  <si>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</si>
  <si>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</si>
  <si>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</si>
  <si>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</si>
  <si>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</si>
  <si>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</si>
  <si>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</si>
  <si>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</si>
  <si>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</si>
  <si>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</si>
  <si>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</si>
  <si>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</si>
  <si>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</si>
  <si>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</si>
  <si>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</si>
  <si>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</si>
  <si>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</si>
  <si>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</si>
  <si>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</si>
  <si>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</si>
  <si>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</si>
  <si>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</si>
  <si>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</si>
  <si>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</si>
  <si>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</si>
  <si>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</si>
  <si>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</si>
  <si>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</si>
  <si>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</si>
  <si>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</si>
  <si>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</si>
  <si>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</si>
  <si>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</si>
  <si>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</si>
  <si>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</si>
  <si>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</si>
  <si>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</si>
  <si>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</si>
  <si>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</si>
  <si>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</si>
  <si>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</si>
  <si>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</si>
  <si>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</si>
  <si>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</si>
  <si>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</si>
  <si>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</si>
  <si>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</si>
  <si>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</si>
  <si>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</si>
  <si>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</si>
  <si>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</si>
  <si>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</si>
  <si>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</si>
  <si>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</si>
  <si>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</si>
  <si>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</si>
  <si>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</si>
  <si>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</si>
  <si>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</si>
  <si>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</si>
  <si>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</si>
  <si>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</si>
  <si>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</si>
  <si>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</si>
  <si>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</si>
  <si>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</si>
  <si>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</si>
  <si>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</si>
  <si>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</si>
  <si>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</si>
  <si>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</si>
  <si>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</si>
  <si>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</si>
  <si>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</si>
  <si>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</si>
  <si>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</si>
  <si>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</si>
  <si>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</si>
  <si>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</si>
  <si>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</si>
  <si>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</si>
  <si>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</si>
  <si>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</si>
  <si>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</si>
  <si>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</si>
  <si>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</si>
  <si>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</si>
  <si>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</si>
  <si>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</si>
  <si>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</si>
  <si>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</si>
  <si>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</si>
  <si>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</si>
  <si>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</si>
  <si>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</si>
  <si>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</si>
  <si>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</si>
  <si>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</si>
  <si>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</si>
  <si>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</si>
  <si>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</si>
  <si>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</si>
  <si>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</si>
  <si>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</si>
  <si>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</si>
  <si>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</si>
  <si>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</si>
  <si>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</si>
  <si>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</si>
  <si>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</si>
  <si>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</si>
  <si>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</si>
  <si>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</si>
  <si>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</si>
  <si>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</si>
  <si>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</si>
  <si>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</si>
  <si>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</si>
  <si>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</si>
  <si>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</si>
  <si>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</si>
  <si>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</si>
  <si>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</si>
  <si>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</si>
  <si>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</si>
  <si>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</si>
  <si>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</si>
  <si>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</si>
  <si>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</si>
  <si>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</si>
  <si>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</si>
  <si>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</si>
  <si>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</si>
  <si>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</si>
  <si>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</si>
  <si>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</si>
  <si>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</si>
  <si>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</si>
  <si>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</si>
  <si>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</si>
  <si>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</si>
  <si>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</si>
  <si>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</si>
  <si>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</si>
  <si>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</si>
  <si>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</si>
  <si>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</si>
  <si>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</si>
  <si>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</si>
  <si>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</si>
  <si>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</si>
  <si>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</si>
  <si>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</si>
  <si>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</si>
  <si>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</si>
  <si>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</si>
  <si>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</si>
  <si>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</si>
  <si>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</si>
  <si>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</si>
  <si>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</si>
  <si>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</si>
  <si>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</si>
  <si>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</si>
  <si>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</si>
  <si>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</si>
  <si>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</si>
  <si>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</si>
  <si>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</si>
  <si>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</si>
  <si>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</si>
  <si>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</si>
  <si>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</si>
  <si>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</si>
  <si>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</si>
  <si>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</si>
  <si>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</si>
  <si>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</si>
  <si>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</si>
  <si>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</si>
  <si>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</si>
  <si>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</si>
  <si>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</si>
  <si>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</si>
  <si>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</si>
  <si>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</si>
  <si>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</si>
  <si>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</si>
  <si>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</si>
  <si>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</si>
  <si>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</si>
  <si>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</si>
  <si>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</si>
  <si>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</si>
  <si>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</si>
  <si>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</si>
  <si>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</si>
  <si>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</si>
  <si>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</si>
  <si>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</si>
  <si>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</si>
  <si>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</si>
  <si>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</si>
  <si>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</si>
  <si>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</si>
  <si>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</si>
  <si>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</si>
  <si>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</si>
  <si>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</si>
  <si>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</si>
  <si>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</si>
  <si>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</si>
  <si>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</si>
  <si>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</si>
  <si>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</si>
  <si>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</si>
  <si>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</si>
  <si>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</si>
  <si>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</si>
  <si>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</si>
  <si>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</si>
  <si>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</si>
  <si>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</si>
  <si>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</si>
  <si>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</si>
  <si>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</si>
  <si>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</si>
  <si>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</si>
  <si>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</si>
  <si>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</si>
  <si>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</si>
  <si>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</si>
  <si>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</si>
  <si>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</si>
  <si>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</si>
  <si>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</si>
  <si>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</si>
  <si>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</si>
  <si>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</si>
  <si>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</si>
  <si>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</si>
  <si>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</si>
  <si>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</si>
  <si>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</si>
  <si>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</si>
  <si>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</si>
  <si>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</si>
  <si>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</si>
  <si>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</si>
  <si>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</si>
  <si>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</si>
  <si>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</si>
  <si>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</si>
  <si>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</si>
  <si>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</si>
  <si>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</si>
  <si>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</si>
  <si>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</si>
  <si>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</si>
  <si>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</si>
  <si>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</si>
  <si>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</si>
  <si>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</si>
  <si>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</si>
  <si>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</si>
  <si>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</si>
  <si>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</si>
  <si>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</si>
  <si>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</si>
  <si>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</si>
  <si>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</si>
  <si>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</si>
  <si>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</si>
  <si>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</si>
  <si>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</si>
  <si>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</si>
  <si>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</si>
  <si>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</si>
  <si>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</si>
  <si>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</si>
  <si>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</si>
  <si>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</si>
  <si>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</si>
  <si>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</si>
  <si>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</si>
  <si>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</si>
  <si>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</si>
  <si>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</si>
  <si>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</si>
  <si>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</si>
  <si>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</si>
  <si>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</si>
  <si>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</si>
  <si>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</si>
  <si>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</si>
  <si>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</si>
  <si>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</si>
  <si>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</si>
  <si>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</si>
  <si>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</si>
  <si>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</si>
  <si>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</si>
  <si>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</si>
  <si>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</si>
  <si>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</si>
  <si>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</si>
  <si>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</si>
  <si>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</si>
  <si>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</si>
  <si>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</si>
  <si>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</si>
  <si>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</si>
  <si>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</si>
  <si>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</si>
  <si>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</si>
  <si>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</si>
  <si>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</si>
  <si>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</si>
  <si>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</si>
  <si>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</si>
  <si>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</si>
  <si>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</si>
  <si>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</si>
  <si>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</si>
  <si>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</si>
  <si>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</si>
  <si>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</si>
  <si>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</si>
  <si>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</si>
  <si>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</si>
  <si>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</si>
  <si>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</si>
  <si>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</si>
  <si>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</si>
  <si>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</si>
  <si>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</si>
  <si>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</si>
  <si>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</si>
  <si>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</si>
  <si>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</si>
  <si>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</si>
  <si>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</si>
  <si>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</si>
  <si>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</si>
  <si>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</si>
  <si>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</si>
  <si>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</si>
  <si>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</si>
  <si>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</si>
  <si>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</si>
  <si>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</si>
  <si>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</si>
  <si>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</si>
  <si>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</si>
  <si>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</si>
  <si>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</si>
  <si>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</si>
  <si>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</si>
  <si>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</si>
  <si>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</si>
  <si>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</si>
  <si>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</si>
  <si>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</si>
  <si>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</si>
  <si>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</si>
  <si>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</si>
  <si>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</si>
  <si>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</si>
  <si>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</si>
  <si>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</si>
  <si>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</si>
  <si>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</si>
  <si>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</si>
  <si>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</si>
  <si>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</si>
  <si>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</si>
  <si>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</si>
  <si>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</si>
  <si>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</si>
  <si>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</si>
  <si>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</si>
  <si>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</si>
  <si>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</si>
  <si>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</si>
  <si>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</si>
  <si>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</si>
  <si>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</si>
  <si>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</si>
  <si>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</si>
  <si>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</si>
  <si>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</si>
  <si>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</si>
  <si>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</si>
  <si>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</si>
  <si>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</si>
  <si>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</si>
  <si>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</si>
  <si>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</si>
  <si>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</si>
  <si>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</si>
  <si>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</si>
  <si>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</si>
  <si>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</si>
  <si>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</si>
  <si>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</si>
  <si>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</si>
  <si>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</si>
  <si>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</si>
  <si>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</si>
  <si>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</si>
  <si>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</si>
  <si>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</si>
  <si>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</si>
  <si>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</si>
  <si>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</si>
  <si>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</si>
  <si>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</si>
  <si>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</si>
  <si>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</si>
  <si>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</si>
  <si>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</si>
  <si>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</si>
  <si>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</si>
  <si>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</si>
  <si>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</si>
  <si>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</si>
  <si>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</si>
  <si>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</si>
  <si>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</si>
  <si>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</si>
  <si>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</si>
  <si>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</si>
  <si>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</si>
  <si>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</si>
  <si>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</si>
  <si>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</si>
  <si>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</si>
  <si>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</si>
  <si>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</si>
  <si>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</si>
  <si>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</si>
  <si>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</si>
  <si>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</si>
  <si>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</si>
  <si>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</si>
  <si>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</si>
  <si>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</si>
  <si>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</si>
  <si>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</si>
  <si>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</si>
  <si>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</si>
  <si>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</si>
  <si>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</si>
  <si>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</si>
  <si>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</si>
  <si>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</si>
  <si>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</si>
  <si>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</si>
  <si>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</si>
  <si>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</si>
  <si>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</si>
  <si>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</si>
  <si>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</si>
  <si>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</si>
  <si>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</si>
  <si>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</si>
  <si>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</si>
  <si>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</si>
  <si>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</si>
  <si>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</si>
  <si>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</si>
  <si>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</si>
  <si>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</si>
  <si>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</si>
  <si>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</si>
  <si>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</si>
  <si>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</si>
  <si>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</si>
  <si>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</si>
  <si>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</si>
  <si>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</si>
  <si>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</si>
  <si>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</si>
  <si>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</si>
  <si>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</si>
  <si>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</si>
  <si>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</si>
  <si>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</si>
  <si>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</si>
  <si>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</si>
  <si>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</si>
  <si>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</si>
  <si>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</si>
  <si>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</si>
  <si>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</si>
  <si>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</si>
  <si>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</si>
  <si>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</si>
  <si>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</si>
  <si>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</si>
  <si>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</si>
  <si>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</si>
  <si>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</si>
  <si>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</si>
  <si>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</si>
  <si>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</si>
  <si>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</si>
  <si>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</si>
  <si>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</si>
  <si>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</si>
  <si>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</si>
  <si>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</si>
  <si>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</si>
  <si>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</si>
  <si>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</si>
  <si>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</si>
  <si>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</si>
  <si>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</si>
  <si>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</si>
  <si>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</si>
  <si>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</si>
  <si>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</si>
  <si>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</si>
  <si>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</si>
  <si>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</si>
  <si>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</si>
  <si>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</si>
  <si>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</si>
  <si>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</si>
  <si>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</si>
  <si>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</si>
  <si>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</si>
  <si>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</si>
  <si>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</si>
  <si>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</si>
  <si>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</si>
  <si>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</si>
  <si>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</si>
  <si>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</si>
  <si>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</si>
  <si>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</si>
  <si>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</si>
  <si>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</si>
  <si>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</si>
  <si>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</si>
  <si>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</si>
  <si>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</si>
  <si>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</si>
  <si>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</si>
  <si>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</si>
  <si>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</si>
  <si>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</si>
  <si>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</si>
  <si>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</si>
  <si>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</si>
  <si>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</si>
  <si>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</si>
  <si>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</si>
  <si>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</si>
  <si>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</si>
  <si>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</si>
  <si>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</si>
  <si>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</si>
  <si>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</si>
  <si>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</si>
  <si>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</si>
  <si>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</si>
  <si>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</si>
  <si>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</si>
  <si>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</si>
  <si>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</si>
  <si>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</si>
  <si>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</si>
  <si>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</si>
  <si>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</si>
  <si>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</si>
  <si>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</si>
  <si>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</si>
  <si>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</si>
  <si>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</si>
  <si>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</si>
  <si>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</si>
  <si>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</si>
  <si>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</si>
  <si>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</si>
  <si>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</si>
  <si>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</si>
  <si>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</si>
  <si>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</si>
  <si>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</si>
  <si>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</si>
  <si>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</si>
  <si>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</si>
  <si>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</si>
  <si>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</si>
  <si>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</si>
  <si>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</si>
  <si>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</si>
  <si>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</si>
  <si>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</si>
  <si>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</si>
  <si>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</si>
  <si>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</si>
  <si>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</si>
  <si>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</si>
  <si>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</si>
  <si>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</si>
  <si>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</si>
  <si>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</si>
  <si>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</si>
  <si>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</si>
  <si>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</si>
  <si>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</si>
  <si>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</si>
  <si>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</si>
  <si>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</si>
  <si>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</si>
  <si>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</si>
  <si>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</si>
  <si>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</si>
  <si>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</si>
  <si>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</si>
  <si>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</si>
  <si>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</si>
  <si>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</si>
  <si>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</si>
  <si>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</si>
  <si>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</si>
  <si>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</si>
  <si>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</si>
  <si>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</si>
  <si>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</si>
  <si>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</si>
  <si>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</si>
  <si>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</si>
  <si>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</si>
  <si>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</si>
  <si>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</si>
  <si>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</si>
  <si>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</si>
  <si>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</si>
  <si>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</si>
  <si>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</si>
  <si>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</si>
  <si>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</si>
  <si>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</si>
  <si>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</si>
  <si>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</si>
  <si>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</si>
  <si>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</si>
  <si>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</si>
  <si>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</si>
  <si>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</si>
  <si>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</si>
  <si>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</si>
  <si>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</si>
  <si>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</si>
  <si>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</si>
  <si>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</si>
  <si>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</si>
  <si>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</si>
  <si>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</si>
  <si>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</si>
  <si>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</si>
  <si>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</si>
  <si>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</si>
  <si>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</si>
  <si>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</si>
  <si>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</si>
  <si>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</si>
  <si>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</si>
  <si>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</si>
  <si>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</si>
  <si>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</si>
  <si>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</si>
  <si>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</si>
  <si>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</si>
  <si>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</si>
  <si>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</si>
  <si>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</si>
  <si>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</si>
  <si>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</si>
  <si>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</si>
  <si>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</si>
  <si>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</si>
  <si>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</si>
  <si>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</si>
  <si>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</si>
  <si>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</si>
  <si>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</si>
  <si>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</si>
  <si>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</si>
  <si>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</si>
  <si>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</si>
  <si>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</si>
  <si>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</si>
  <si>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</si>
  <si>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</si>
  <si>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</si>
  <si>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</si>
  <si>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</si>
  <si>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</si>
  <si>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</si>
  <si>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</si>
  <si>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</si>
  <si>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</si>
  <si>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</si>
  <si>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</si>
  <si>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</si>
  <si>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</si>
  <si>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</si>
  <si>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</si>
  <si>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</si>
  <si>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</si>
  <si>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</si>
  <si>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</si>
  <si>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</si>
  <si>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</si>
  <si>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</si>
  <si>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</si>
  <si>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</si>
  <si>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</si>
  <si>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</si>
  <si>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</si>
  <si>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</si>
  <si>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</si>
  <si>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</si>
  <si>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</si>
  <si>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</si>
  <si>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</si>
  <si>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</si>
  <si>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</si>
  <si>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</si>
  <si>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</si>
  <si>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</si>
  <si>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</si>
  <si>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</si>
  <si>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</si>
  <si>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</si>
  <si>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</si>
  <si>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</si>
  <si>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</si>
  <si>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</si>
  <si>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</si>
  <si>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</si>
  <si>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</si>
  <si>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</si>
  <si>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</si>
  <si>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</si>
  <si>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</si>
  <si>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</si>
  <si>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</si>
  <si>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</si>
  <si>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</si>
  <si>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</si>
  <si>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</si>
  <si>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</si>
  <si>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</si>
  <si>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</si>
  <si>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</si>
  <si>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</si>
  <si>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</si>
  <si>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</si>
  <si>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</si>
  <si>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</si>
  <si>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</si>
  <si>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</si>
  <si>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</si>
  <si>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</si>
  <si>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</si>
  <si>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</si>
  <si>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</si>
  <si>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</si>
  <si>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</si>
  <si>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</si>
  <si>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</si>
  <si>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</si>
  <si>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</si>
  <si>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</si>
  <si>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</si>
  <si>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</si>
  <si>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</si>
  <si>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</si>
  <si>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</si>
  <si>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</si>
  <si>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</si>
  <si>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</si>
  <si>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</si>
  <si>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</si>
  <si>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</si>
  <si>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</si>
  <si>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</si>
  <si>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</si>
  <si>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</si>
  <si>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</si>
  <si>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</si>
  <si>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</si>
  <si>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</si>
  <si>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</si>
  <si>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</si>
  <si>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</si>
  <si>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</si>
  <si>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</si>
  <si>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</si>
  <si>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</si>
  <si>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</si>
  <si>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</si>
  <si>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</si>
  <si>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</si>
  <si>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</si>
  <si>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</si>
  <si>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</si>
  <si>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</si>
  <si>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</si>
  <si>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</si>
  <si>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</si>
  <si>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</si>
  <si>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</si>
  <si>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</si>
  <si>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</si>
  <si>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</si>
  <si>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</si>
  <si>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</si>
  <si>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</si>
  <si>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</si>
  <si>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</si>
  <si>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</si>
  <si>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</si>
  <si>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</si>
  <si>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</si>
  <si>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</si>
  <si>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</si>
  <si>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</si>
  <si>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</si>
  <si>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</si>
  <si>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</si>
  <si>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</si>
  <si>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</si>
  <si>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</si>
  <si>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</si>
  <si>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</si>
  <si>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</si>
  <si>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</si>
  <si>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</si>
  <si>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</si>
  <si>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</si>
  <si>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</si>
  <si>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</si>
  <si>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</si>
  <si>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</si>
  <si>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</si>
  <si>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</si>
  <si>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</si>
  <si>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</si>
  <si>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</si>
  <si>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</si>
  <si>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</si>
  <si>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</si>
  <si>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</si>
  <si>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</si>
  <si>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</si>
  <si>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</si>
  <si>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</si>
  <si>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</si>
  <si>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</si>
  <si>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</si>
  <si>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</si>
  <si>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</si>
  <si>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</si>
  <si>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</si>
  <si>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</si>
  <si>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</si>
  <si>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</si>
  <si>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</si>
  <si>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</si>
  <si>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</si>
  <si>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</si>
  <si>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</si>
  <si>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</si>
  <si>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</si>
  <si>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</si>
  <si>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</si>
  <si>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</si>
  <si>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</si>
  <si>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</si>
  <si>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</si>
  <si>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</si>
  <si>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</si>
  <si>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</si>
  <si>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</si>
  <si>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</si>
  <si>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</si>
  <si>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</si>
  <si>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</si>
  <si>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</si>
  <si>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</si>
  <si>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</si>
  <si>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</si>
  <si>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</si>
  <si>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</si>
  <si>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</si>
  <si>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</si>
  <si>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</si>
  <si>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</si>
  <si>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</si>
  <si>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</si>
  <si>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</si>
  <si>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</si>
  <si>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</si>
  <si>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</si>
  <si>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</si>
  <si>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</si>
  <si>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</si>
  <si>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</si>
  <si>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</si>
  <si>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</si>
  <si>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</si>
  <si>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</si>
  <si>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</si>
  <si>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</si>
  <si>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</si>
  <si>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</si>
  <si>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</si>
  <si>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</si>
  <si>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</si>
  <si>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</si>
  <si>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</si>
  <si>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</si>
  <si>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</si>
  <si>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</si>
  <si>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</si>
  <si>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</si>
  <si>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</si>
  <si>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</si>
  <si>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</si>
  <si>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</si>
  <si>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</si>
  <si>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</si>
  <si>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</si>
  <si>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</si>
  <si>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</si>
  <si>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</si>
  <si>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</si>
  <si>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</si>
  <si>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</si>
  <si>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</si>
  <si>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</si>
  <si>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</si>
  <si>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</si>
  <si>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</si>
  <si>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</si>
  <si>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</si>
  <si>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</si>
  <si>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</si>
  <si>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</si>
  <si>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</si>
  <si>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</si>
  <si>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</si>
  <si>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</si>
  <si>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</si>
  <si>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</si>
  <si>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</si>
  <si>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</si>
  <si>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</si>
  <si>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</si>
  <si>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</si>
  <si>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</si>
  <si>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</si>
  <si>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</si>
  <si>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</si>
  <si>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</si>
  <si>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</si>
  <si>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</si>
  <si>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</si>
  <si>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</si>
  <si>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</si>
  <si>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</si>
  <si>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</si>
  <si>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</si>
  <si>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</si>
  <si>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</si>
  <si>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</si>
  <si>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</si>
  <si>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</si>
  <si>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</si>
  <si>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</si>
  <si>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</si>
  <si>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</si>
  <si>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</si>
  <si>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</si>
  <si>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</si>
  <si>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</si>
  <si>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</si>
  <si>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</si>
  <si>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</si>
  <si>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</si>
  <si>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</si>
  <si>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</si>
  <si>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</si>
  <si>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</si>
  <si>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</si>
  <si>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</si>
  <si>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</si>
  <si>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</si>
  <si>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</si>
  <si>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</si>
  <si>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</si>
  <si>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</si>
  <si>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</si>
  <si>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</si>
  <si>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</si>
  <si>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</si>
  <si>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</si>
  <si>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</si>
  <si>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</si>
  <si>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</si>
  <si>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</si>
  <si>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</si>
  <si>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</si>
  <si>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</si>
  <si>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</si>
  <si>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</si>
  <si>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</si>
  <si>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</si>
  <si>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</si>
  <si>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</si>
  <si>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</si>
  <si>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</si>
  <si>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</si>
  <si>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</si>
  <si>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</si>
  <si>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</si>
  <si>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</si>
  <si>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</si>
  <si>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</si>
  <si>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</si>
  <si>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</si>
  <si>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</si>
  <si>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</si>
  <si>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</si>
  <si>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</si>
  <si>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</si>
  <si>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</si>
  <si>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</si>
  <si>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</si>
  <si>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</si>
  <si>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</si>
  <si>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</si>
  <si>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</si>
  <si>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</si>
  <si>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</si>
  <si>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</si>
  <si>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</si>
  <si>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</si>
  <si>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</si>
  <si>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</si>
  <si>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</si>
  <si>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</si>
  <si>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</si>
  <si>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</si>
  <si>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</si>
  <si>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</si>
  <si>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</si>
  <si>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</si>
  <si>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</si>
  <si>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</si>
  <si>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</si>
  <si>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</si>
  <si>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</si>
  <si>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</si>
  <si>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</si>
  <si>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</si>
  <si>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</si>
  <si>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</si>
  <si>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</si>
  <si>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</si>
  <si>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</si>
  <si>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</si>
  <si>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</si>
  <si>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</si>
  <si>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</si>
  <si>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</si>
  <si>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</si>
  <si>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</si>
  <si>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</si>
  <si>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</si>
  <si>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</si>
  <si>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</si>
  <si>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</si>
  <si>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</si>
  <si>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</si>
  <si>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</si>
  <si>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</si>
  <si>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</si>
  <si>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</si>
  <si>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</si>
  <si>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</si>
  <si>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</si>
  <si>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</si>
  <si>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</si>
  <si>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</si>
  <si>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</si>
  <si>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</si>
  <si>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</si>
  <si>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</si>
  <si>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</si>
  <si>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</si>
  <si>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</si>
  <si>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</si>
  <si>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</si>
  <si>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</si>
  <si>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</si>
  <si>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</si>
  <si>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</si>
  <si>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</si>
  <si>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</si>
  <si>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</si>
  <si>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</si>
  <si>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</si>
  <si>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</si>
  <si>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</si>
  <si>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</si>
  <si>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</si>
  <si>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</si>
  <si>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</si>
  <si>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</si>
  <si>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</si>
  <si>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</si>
  <si>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</si>
  <si>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</si>
  <si>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</si>
  <si>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</si>
  <si>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</si>
  <si>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</si>
  <si>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</si>
  <si>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</si>
  <si>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</si>
  <si>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</si>
  <si>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</si>
  <si>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</si>
  <si>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</si>
  <si>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</si>
  <si>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</si>
  <si>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</si>
  <si>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</si>
  <si>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</si>
  <si>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</si>
  <si>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</si>
  <si>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</si>
  <si>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</si>
  <si>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</si>
  <si>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</si>
  <si>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</si>
  <si>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</si>
  <si>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</si>
  <si>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</si>
  <si>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</si>
  <si>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</si>
  <si>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</si>
  <si>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</si>
  <si>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</si>
  <si>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</si>
  <si>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</si>
  <si>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</si>
  <si>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</si>
  <si>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</si>
  <si>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</si>
  <si>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</si>
  <si>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</si>
  <si>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</si>
  <si>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</si>
  <si>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</si>
  <si>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</si>
  <si>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</si>
  <si>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</si>
  <si>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</si>
  <si>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</si>
  <si>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</si>
  <si>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</si>
  <si>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</si>
  <si>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</si>
  <si>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</si>
  <si>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</si>
  <si>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</si>
  <si>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</si>
  <si>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</si>
  <si>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</si>
  <si>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</si>
  <si>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</si>
  <si>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</si>
  <si>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</si>
  <si>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</si>
  <si>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</si>
  <si>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</si>
  <si>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</si>
  <si>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</si>
  <si>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</si>
  <si>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</si>
  <si>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</si>
  <si>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</si>
  <si>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</si>
  <si>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</si>
  <si>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</si>
  <si>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</si>
  <si>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</si>
  <si>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</si>
  <si>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</si>
  <si>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</si>
  <si>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</si>
  <si>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</si>
  <si>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</si>
  <si>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</si>
  <si>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</si>
  <si>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</si>
  <si>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</si>
  <si>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</si>
  <si>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</si>
  <si>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</si>
  <si>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</si>
  <si>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</si>
  <si>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</si>
  <si>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</si>
  <si>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</si>
  <si>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</si>
  <si>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</si>
  <si>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</si>
  <si>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</si>
  <si>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</si>
  <si>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</si>
  <si>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</si>
  <si>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</si>
  <si>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</si>
  <si>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</si>
  <si>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</si>
  <si>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</si>
  <si>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</si>
  <si>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</si>
  <si>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</si>
  <si>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</si>
  <si>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</si>
  <si>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</si>
  <si>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</si>
  <si>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</si>
  <si>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</si>
  <si>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</si>
  <si>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</si>
  <si>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</si>
  <si>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</si>
  <si>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</si>
  <si>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</si>
  <si>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</si>
  <si>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</si>
  <si>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</si>
  <si>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</si>
  <si>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</si>
  <si>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</si>
  <si>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</si>
  <si>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</si>
  <si>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</si>
  <si>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</si>
  <si>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</si>
  <si>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</si>
  <si>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</si>
  <si>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</si>
  <si>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</si>
  <si>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</si>
  <si>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</si>
  <si>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</si>
  <si>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</si>
  <si>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</si>
  <si>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</si>
  <si>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</si>
  <si>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</si>
  <si>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</si>
  <si>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</si>
  <si>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</si>
  <si>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</si>
  <si>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</si>
  <si>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</si>
  <si>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</si>
  <si>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</si>
  <si>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</si>
  <si>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</si>
  <si>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</si>
  <si>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</si>
  <si>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</si>
  <si>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</si>
  <si>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</si>
  <si>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</si>
  <si>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</si>
  <si>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</si>
  <si>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</si>
  <si>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</si>
  <si>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</si>
  <si>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</si>
  <si>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</si>
  <si>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</si>
  <si>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</si>
  <si>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</si>
  <si>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</si>
  <si>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</si>
  <si>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</si>
  <si>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</si>
  <si>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</si>
  <si>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</si>
  <si>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</si>
  <si>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</si>
  <si>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</si>
  <si>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</si>
  <si>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</si>
  <si>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</si>
  <si>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</si>
  <si>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</si>
  <si>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</si>
  <si>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</si>
  <si>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</si>
  <si>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</si>
  <si>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</si>
  <si>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</si>
  <si>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</si>
  <si>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</si>
  <si>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</si>
  <si>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</si>
  <si>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</si>
  <si>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</si>
  <si>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</si>
  <si>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</si>
  <si>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</si>
  <si>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</si>
  <si>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</si>
  <si>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</si>
  <si>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</si>
  <si>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</si>
  <si>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</si>
  <si>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</si>
  <si>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</si>
  <si>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</si>
  <si>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</si>
  <si>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</si>
  <si>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</si>
  <si>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</si>
  <si>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</si>
  <si>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</si>
  <si>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</si>
  <si>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</si>
  <si>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</si>
  <si>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</si>
  <si>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</si>
  <si>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</si>
  <si>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</si>
  <si>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</si>
  <si>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</si>
  <si>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</si>
  <si>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</si>
  <si>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</si>
  <si>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</si>
  <si>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</si>
  <si>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</si>
  <si>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</si>
  <si>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</si>
  <si>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</si>
  <si>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</si>
  <si>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</si>
  <si>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</si>
  <si>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</si>
  <si>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</si>
  <si>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</si>
  <si>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</si>
  <si>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</si>
  <si>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</si>
  <si>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</si>
  <si>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</si>
  <si>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</si>
  <si>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</si>
  <si>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</si>
  <si>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</si>
  <si>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</si>
  <si>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</si>
  <si>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</si>
  <si>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</si>
  <si>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</si>
  <si>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</si>
  <si>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</si>
  <si>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</si>
  <si>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</si>
  <si>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</si>
  <si>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</si>
  <si>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</si>
  <si>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</si>
  <si>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</si>
  <si>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</si>
  <si>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</si>
  <si>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</si>
  <si>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</si>
  <si>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</si>
  <si>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</si>
  <si>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</si>
  <si>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</si>
  <si>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</si>
  <si>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</si>
  <si>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</si>
  <si>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</si>
  <si>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</si>
  <si>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</si>
  <si>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</si>
  <si>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</si>
  <si>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</si>
  <si>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</si>
  <si>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</si>
  <si>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</si>
  <si>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</si>
  <si>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</si>
  <si>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</si>
  <si>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</si>
  <si>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</si>
  <si>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</si>
  <si>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</si>
  <si>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</si>
  <si>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</si>
  <si>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</si>
  <si>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</si>
  <si>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</si>
  <si>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</si>
  <si>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</si>
  <si>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</si>
  <si>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</si>
  <si>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</si>
  <si>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</si>
  <si>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</si>
  <si>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</si>
  <si>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</si>
  <si>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</si>
  <si>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</si>
  <si>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</si>
  <si>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</si>
  <si>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</si>
  <si>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</si>
  <si>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</si>
  <si>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</si>
  <si>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</si>
  <si>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</si>
  <si>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</si>
  <si>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</si>
  <si>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</si>
  <si>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</si>
  <si>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</si>
  <si>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</si>
  <si>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</si>
  <si>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</si>
  <si>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</si>
  <si>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</si>
  <si>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</si>
  <si>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</si>
  <si>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</si>
  <si>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</si>
  <si>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</si>
  <si>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</si>
  <si>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</si>
  <si>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</si>
  <si>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</si>
  <si>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</si>
  <si>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</si>
  <si>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</si>
  <si>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</si>
  <si>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</si>
  <si>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</si>
  <si>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</si>
  <si>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</si>
  <si>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</si>
  <si>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</si>
  <si>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</si>
  <si>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</si>
  <si>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</si>
  <si>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</si>
  <si>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</si>
  <si>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</si>
  <si>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</si>
  <si>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</si>
  <si>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</si>
  <si>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</si>
  <si>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</si>
  <si>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</si>
  <si>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</si>
  <si>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</si>
  <si>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</si>
  <si>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</si>
  <si>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</si>
  <si>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</si>
  <si>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</si>
  <si>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</si>
  <si>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</si>
  <si>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</si>
  <si>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</si>
  <si>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</si>
  <si>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</si>
  <si>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</si>
  <si>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</si>
  <si>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</si>
  <si>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</si>
  <si>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</si>
  <si>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</si>
  <si>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</si>
  <si>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</si>
  <si>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</si>
  <si>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</si>
  <si>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</si>
  <si>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</si>
  <si>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</si>
  <si>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</si>
  <si>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</si>
  <si>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</si>
  <si>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</si>
  <si>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</si>
  <si>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</si>
  <si>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</si>
  <si>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</si>
  <si>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</si>
  <si>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</si>
  <si>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</si>
  <si>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</si>
  <si>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</si>
  <si>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</si>
  <si>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</si>
  <si>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</si>
  <si>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</si>
  <si>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</si>
  <si>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</si>
  <si>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</si>
  <si>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</si>
  <si>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</si>
  <si>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</si>
  <si>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</si>
  <si>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</si>
  <si>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</si>
  <si>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</si>
  <si>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</si>
  <si>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</si>
  <si>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</si>
  <si>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</si>
  <si>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</si>
  <si>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</si>
  <si>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</si>
  <si>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</si>
  <si>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</si>
  <si>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</si>
  <si>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</si>
  <si>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</si>
  <si>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</si>
  <si>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</si>
  <si>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</si>
  <si>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</si>
  <si>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</si>
  <si>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</si>
  <si>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</si>
  <si>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</si>
  <si>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</si>
  <si>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</si>
  <si>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</si>
  <si>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</si>
  <si>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</si>
  <si>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</si>
  <si>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</si>
  <si>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</si>
  <si>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</si>
  <si>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</si>
  <si>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</si>
  <si>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</si>
  <si>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</si>
  <si>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</si>
  <si>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</si>
  <si>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</si>
  <si>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</si>
  <si>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</si>
  <si>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</si>
  <si>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</si>
  <si>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</si>
  <si>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</si>
  <si>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</si>
  <si>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</si>
  <si>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</si>
  <si>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</si>
  <si>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</si>
  <si>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</si>
  <si>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</si>
  <si>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</si>
  <si>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</si>
  <si>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</si>
  <si>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</si>
  <si>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</si>
  <si>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</si>
  <si>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</si>
  <si>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</si>
  <si>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</si>
  <si>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</si>
  <si>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</si>
  <si>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</si>
  <si>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</si>
  <si>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</si>
  <si>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</si>
  <si>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</si>
  <si>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</si>
  <si>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</si>
  <si>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</si>
  <si>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</si>
  <si>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</si>
  <si>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</si>
  <si>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</si>
  <si>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</si>
  <si>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</si>
  <si>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</si>
  <si>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</si>
  <si>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</si>
  <si>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</si>
  <si>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</si>
  <si>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</si>
  <si>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</si>
  <si>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</si>
  <si>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</si>
  <si>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</si>
  <si>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</si>
  <si>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</si>
  <si>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</si>
  <si>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</si>
  <si>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</si>
  <si>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</si>
  <si>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</si>
  <si>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</si>
  <si>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</si>
  <si>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</si>
  <si>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</si>
  <si>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</si>
  <si>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</si>
  <si>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</si>
  <si>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</si>
  <si>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</si>
  <si>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</si>
  <si>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</si>
  <si>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</si>
  <si>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</si>
  <si>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</si>
  <si>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</si>
  <si>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</si>
  <si>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</si>
  <si>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</si>
  <si>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</si>
  <si>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</si>
  <si>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</si>
  <si>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</si>
  <si>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</si>
  <si>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</si>
  <si>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</si>
  <si>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</si>
  <si>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</si>
  <si>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</si>
  <si>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</si>
  <si>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</si>
  <si>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</si>
  <si>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</si>
  <si>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</si>
  <si>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</si>
  <si>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</si>
  <si>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</si>
  <si>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</si>
  <si>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</si>
  <si>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</si>
  <si>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</si>
  <si>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</si>
  <si>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</si>
  <si>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</si>
  <si>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</si>
  <si>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</si>
  <si>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</si>
  <si>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</si>
  <si>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</si>
  <si>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</si>
  <si>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</si>
  <si>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</si>
  <si>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</si>
  <si>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</si>
  <si>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</si>
  <si>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</si>
  <si>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</si>
  <si>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</si>
  <si>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</si>
  <si>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</si>
  <si>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</si>
  <si>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</si>
  <si>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</si>
  <si>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</si>
  <si>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</si>
  <si>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</si>
  <si>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</si>
  <si>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</si>
  <si>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</si>
  <si>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</si>
  <si>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</si>
  <si>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</si>
  <si>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</si>
  <si>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</si>
  <si>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</si>
  <si>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</si>
  <si>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</si>
  <si>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</si>
  <si>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</si>
  <si>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</si>
  <si>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</si>
  <si>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</si>
  <si>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</si>
  <si>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</si>
  <si>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</si>
  <si>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</si>
  <si>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</si>
  <si>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</si>
  <si>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</si>
  <si>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</si>
  <si>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</si>
  <si>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</si>
  <si>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</si>
  <si>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</si>
  <si>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</si>
  <si>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</si>
  <si>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</si>
  <si>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</si>
  <si>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</si>
  <si>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</si>
  <si>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</si>
  <si>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</si>
  <si>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</si>
  <si>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</si>
  <si>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</si>
  <si>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</si>
  <si>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</si>
  <si>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</si>
  <si>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</si>
  <si>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</si>
  <si>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</si>
  <si>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</si>
  <si>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</si>
  <si>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</si>
  <si>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</si>
  <si>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</si>
  <si>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</si>
  <si>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</si>
  <si>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</si>
  <si>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</si>
  <si>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</si>
  <si>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</si>
  <si>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</si>
  <si>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</si>
  <si>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</si>
  <si>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</si>
  <si>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</si>
  <si>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</si>
  <si>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</si>
  <si>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</si>
  <si>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</si>
  <si>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</si>
  <si>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</si>
  <si>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</si>
  <si>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</si>
  <si>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</si>
  <si>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</si>
  <si>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</si>
  <si>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</si>
  <si>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</si>
  <si>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</si>
  <si>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</si>
  <si>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</si>
  <si>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</si>
  <si>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</si>
  <si>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</si>
  <si>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</si>
  <si>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</si>
  <si>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</si>
  <si>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</si>
  <si>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</si>
  <si>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</si>
  <si>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</si>
  <si>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</si>
  <si>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</si>
  <si>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</si>
  <si>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</si>
  <si>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</si>
  <si>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</si>
  <si>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</si>
  <si>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</si>
  <si>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</si>
  <si>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</si>
  <si>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</si>
  <si>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</si>
  <si>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</si>
  <si>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</si>
  <si>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</si>
  <si>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</si>
  <si>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</si>
  <si>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</si>
  <si>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</si>
  <si>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</si>
  <si>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</si>
  <si>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</si>
  <si>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</si>
  <si>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</si>
  <si>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</si>
  <si>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</si>
  <si>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</si>
  <si>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</si>
  <si>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</si>
  <si>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</si>
  <si>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</si>
  <si>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</si>
  <si>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</si>
  <si>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</si>
  <si>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</si>
  <si>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</si>
  <si>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</si>
  <si>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</si>
  <si>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</si>
  <si>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</si>
  <si>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</si>
  <si>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</si>
  <si>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</si>
  <si>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</si>
  <si>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</si>
  <si>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</si>
  <si>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</si>
  <si>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</si>
  <si>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</si>
  <si>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</si>
  <si>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</si>
  <si>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</si>
  <si>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</si>
  <si>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</si>
  <si>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</si>
  <si>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</si>
  <si>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</si>
  <si>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</si>
  <si>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</si>
  <si>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</si>
  <si>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</si>
  <si>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</si>
  <si>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</si>
  <si>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</si>
  <si>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</si>
  <si>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</si>
  <si>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</si>
  <si>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</si>
  <si>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</si>
  <si>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</si>
  <si>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</si>
  <si>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</si>
  <si>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</si>
  <si>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</si>
  <si>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</si>
  <si>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</si>
  <si>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</si>
  <si>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</si>
  <si>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</si>
  <si>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</si>
  <si>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</si>
  <si>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</si>
  <si>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</si>
  <si>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</si>
  <si>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</si>
  <si>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</si>
  <si>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</si>
  <si>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</si>
  <si>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</si>
  <si>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</si>
  <si>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</si>
  <si>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</si>
  <si>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</si>
  <si>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</si>
  <si>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</si>
  <si>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</si>
  <si>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</si>
  <si>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</si>
  <si>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</si>
  <si>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</si>
  <si>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</si>
  <si>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</si>
  <si>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</si>
  <si>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</si>
  <si>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</si>
  <si>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</si>
  <si>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</si>
  <si>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</si>
  <si>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</si>
  <si>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</si>
  <si>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</si>
  <si>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</si>
  <si>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</si>
  <si>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</si>
  <si>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</si>
  <si>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</si>
  <si>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</si>
  <si>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</si>
  <si>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</si>
  <si>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</si>
  <si>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</si>
  <si>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</si>
  <si>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</si>
  <si>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</si>
  <si>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</si>
  <si>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</si>
  <si>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</si>
  <si>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</si>
  <si>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</si>
  <si>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</si>
  <si>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</si>
  <si>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</si>
  <si>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</si>
  <si>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</si>
  <si>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</si>
  <si>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</si>
  <si>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</si>
  <si>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</si>
  <si>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</si>
  <si>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</si>
  <si>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</si>
  <si>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</si>
  <si>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</si>
  <si>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</si>
  <si>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</si>
  <si>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</si>
  <si>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</si>
  <si>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</si>
  <si>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</si>
  <si>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</si>
  <si>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</si>
  <si>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</si>
  <si>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</si>
  <si>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</si>
  <si>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</si>
  <si>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</si>
  <si>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</si>
  <si>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</si>
  <si>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</si>
  <si>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</si>
  <si>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</si>
  <si>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</si>
  <si>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</si>
  <si>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</si>
  <si>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</si>
  <si>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</si>
  <si>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</si>
  <si>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</si>
  <si>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</si>
  <si>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</si>
  <si>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</si>
  <si>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</si>
  <si>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</si>
  <si>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</si>
  <si>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</si>
  <si>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</si>
  <si>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</si>
  <si>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</si>
  <si>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</si>
  <si>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</si>
  <si>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</si>
  <si>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</si>
  <si>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</si>
  <si>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</si>
  <si>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</si>
  <si>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</si>
  <si>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</si>
  <si>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</si>
  <si>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</si>
  <si>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</si>
  <si>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</si>
  <si>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</si>
  <si>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</si>
  <si>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</si>
  <si>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</si>
  <si>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</si>
  <si>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</si>
  <si>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</si>
  <si>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</si>
  <si>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</si>
  <si>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</si>
  <si>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</si>
  <si>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</si>
  <si>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</si>
  <si>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</si>
  <si>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</si>
  <si>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</si>
  <si>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</si>
  <si>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</si>
  <si>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</si>
  <si>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</si>
  <si>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</si>
  <si>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</si>
  <si>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</si>
  <si>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</si>
  <si>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</si>
  <si>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</si>
  <si>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</si>
  <si>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</si>
  <si>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</si>
  <si>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</si>
  <si>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</si>
  <si>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</si>
  <si>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</si>
  <si>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</si>
  <si>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</si>
  <si>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</si>
  <si>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</si>
  <si>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</si>
  <si>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</si>
  <si>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</si>
  <si>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</si>
  <si>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</si>
  <si>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</si>
  <si>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</si>
  <si>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</si>
  <si>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</si>
  <si>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</si>
  <si>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</si>
  <si>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</si>
  <si>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</si>
  <si>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</si>
  <si>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</si>
  <si>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</si>
  <si>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</si>
  <si>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</si>
  <si>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</si>
  <si>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</si>
  <si>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</si>
  <si>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</si>
  <si>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</si>
  <si>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</si>
  <si>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</si>
  <si>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</si>
  <si>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</si>
  <si>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</si>
  <si>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</si>
  <si>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</si>
  <si>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</si>
  <si>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</si>
  <si>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</si>
  <si>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</si>
  <si>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</si>
  <si>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</si>
  <si>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</si>
  <si>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</si>
  <si>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</si>
  <si>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</si>
  <si>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</si>
  <si>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</si>
  <si>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</si>
  <si>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</si>
  <si>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</si>
  <si>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</si>
  <si>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</si>
  <si>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</si>
  <si>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</si>
  <si>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</si>
  <si>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</si>
  <si>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</si>
  <si>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</si>
  <si>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</si>
  <si>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</si>
  <si>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</si>
  <si>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</si>
  <si>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</si>
  <si>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</si>
  <si>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</si>
  <si>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</si>
  <si>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</si>
  <si>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</si>
  <si>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</si>
  <si>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</si>
  <si>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</si>
  <si>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</si>
  <si>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</si>
  <si>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</si>
  <si>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</si>
  <si>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</si>
  <si>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</si>
  <si>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</si>
  <si>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</si>
  <si>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</si>
  <si>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</si>
  <si>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</si>
  <si>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</si>
  <si>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</si>
  <si>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</si>
  <si>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</si>
  <si>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</si>
  <si>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</si>
  <si>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</si>
  <si>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</si>
  <si>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</si>
  <si>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</si>
  <si>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</si>
  <si>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</si>
  <si>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</si>
  <si>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</si>
  <si>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</si>
  <si>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</si>
  <si>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</si>
  <si>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</si>
  <si>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</si>
  <si>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</si>
  <si>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</si>
  <si>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</si>
  <si>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</si>
  <si>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</si>
  <si>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</si>
  <si>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</si>
  <si>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</si>
  <si>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</si>
  <si>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</si>
  <si>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</si>
  <si>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</si>
  <si>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</si>
  <si>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</si>
  <si>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</si>
  <si>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</si>
  <si>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</si>
  <si>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</si>
  <si>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</si>
  <si>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</si>
  <si>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</si>
  <si>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</si>
  <si>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</si>
  <si>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</si>
  <si>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</si>
  <si>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</si>
  <si>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</si>
  <si>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</si>
  <si>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</si>
  <si>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</si>
  <si>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</si>
  <si>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</si>
  <si>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</si>
  <si>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</si>
  <si>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</si>
  <si>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</si>
  <si>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</si>
  <si>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</si>
  <si>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</si>
  <si>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</si>
  <si>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</si>
  <si>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</si>
  <si>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</si>
  <si>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</si>
  <si>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</si>
  <si>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</si>
  <si>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</si>
  <si>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</si>
  <si>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</si>
  <si>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</si>
  <si>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</si>
  <si>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</si>
  <si>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</si>
  <si>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</si>
  <si>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</si>
  <si>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</si>
  <si>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</si>
  <si>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</si>
  <si>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</si>
  <si>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</si>
  <si>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</si>
  <si>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</si>
  <si>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</si>
  <si>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</si>
  <si>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</si>
  <si>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</si>
  <si>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</si>
  <si>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</si>
  <si>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</si>
  <si>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</si>
  <si>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</si>
  <si>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</si>
  <si>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</si>
  <si>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</si>
  <si>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</si>
  <si>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</si>
  <si>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</si>
  <si>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</si>
  <si>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</si>
  <si>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</si>
  <si>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</si>
  <si>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</si>
  <si>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</si>
  <si>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</si>
  <si>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</si>
  <si>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</si>
  <si>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</si>
  <si>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</si>
  <si>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</si>
  <si>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</si>
  <si>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</si>
  <si>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</si>
  <si>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</si>
  <si>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</si>
  <si>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</si>
  <si>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</si>
  <si>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</si>
  <si>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</si>
  <si>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</si>
  <si>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</si>
  <si>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</si>
  <si>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</si>
  <si>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</si>
  <si>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</si>
  <si>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</si>
  <si>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</si>
  <si>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</si>
  <si>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</si>
  <si>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</si>
  <si>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</si>
  <si>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</si>
  <si>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</si>
  <si>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</si>
  <si>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</si>
  <si>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</si>
  <si>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</si>
  <si>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</si>
  <si>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</si>
  <si>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</si>
  <si>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</si>
  <si>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</si>
  <si>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</si>
  <si>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</si>
  <si>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</si>
  <si>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</si>
  <si>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</si>
  <si>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</si>
  <si>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</si>
  <si>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</si>
  <si>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</si>
  <si>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</si>
  <si>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</si>
  <si>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</si>
  <si>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</si>
  <si>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</si>
  <si>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</si>
  <si>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</si>
  <si>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</si>
  <si>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</si>
  <si>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</si>
  <si>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</si>
  <si>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</si>
  <si>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</si>
  <si>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</si>
  <si>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</si>
  <si>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</si>
  <si>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</si>
  <si>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</si>
  <si>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</si>
  <si>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</si>
  <si>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</si>
  <si>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</si>
  <si>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</si>
  <si>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</si>
  <si>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</si>
  <si>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</si>
  <si>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</si>
  <si>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</si>
  <si>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</si>
  <si>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</si>
  <si>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</si>
  <si>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</si>
  <si>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</si>
  <si>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</si>
  <si>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</si>
  <si>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</si>
  <si>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</si>
  <si>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</si>
  <si>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</si>
  <si>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</si>
  <si>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</si>
  <si>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</si>
  <si>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</si>
  <si>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</si>
  <si>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</si>
  <si>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</si>
  <si>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</si>
  <si>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</si>
  <si>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</si>
  <si>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</si>
  <si>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</si>
  <si>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</si>
  <si>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</si>
  <si>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</si>
  <si>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</si>
  <si>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</si>
  <si>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</si>
  <si>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</si>
  <si>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</si>
  <si>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</si>
  <si>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</si>
  <si>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</si>
  <si>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</si>
  <si>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</si>
  <si>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</si>
  <si>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</si>
  <si>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</si>
  <si>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</si>
  <si>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</si>
  <si>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</si>
  <si>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</si>
  <si>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</si>
  <si>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</si>
  <si>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</si>
  <si>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</si>
  <si>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</si>
  <si>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</si>
  <si>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</si>
  <si>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</si>
  <si>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</si>
  <si>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</si>
  <si>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</si>
  <si>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</si>
  <si>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</si>
  <si>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</si>
  <si>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</si>
  <si>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</si>
  <si>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</si>
  <si>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</si>
  <si>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</si>
  <si>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</si>
  <si>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</si>
  <si>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</si>
  <si>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</si>
  <si>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</si>
  <si>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</si>
  <si>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</si>
  <si>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</si>
  <si>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</si>
  <si>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</si>
  <si>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</si>
  <si>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</si>
  <si>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</si>
  <si>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</si>
  <si>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</si>
  <si>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</si>
  <si>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</si>
  <si>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</si>
  <si>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</si>
  <si>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</si>
  <si>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</si>
  <si>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</si>
  <si>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</si>
  <si>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</si>
  <si>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</si>
  <si>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</si>
  <si>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</si>
  <si>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</si>
  <si>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</si>
  <si>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</si>
  <si>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</si>
  <si>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</si>
  <si>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</si>
  <si>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</si>
  <si>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</si>
  <si>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</si>
  <si>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</si>
  <si>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</si>
  <si>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</si>
  <si>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</si>
  <si>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</si>
  <si>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</si>
  <si>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</si>
  <si>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</si>
  <si>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</si>
  <si>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</si>
  <si>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</si>
  <si>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</si>
  <si>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</si>
  <si>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</si>
  <si>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</si>
  <si>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</si>
  <si>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</si>
  <si>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</si>
  <si>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</si>
  <si>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</si>
  <si>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</si>
  <si>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</si>
  <si>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</si>
  <si>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</si>
  <si>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</si>
  <si>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</si>
  <si>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</si>
  <si>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</si>
  <si>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</si>
  <si>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</si>
  <si>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</si>
  <si>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</si>
  <si>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</si>
  <si>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</si>
  <si>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</si>
  <si>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</si>
  <si>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</si>
  <si>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</si>
  <si>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</si>
  <si>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</si>
  <si>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</si>
  <si>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</si>
  <si>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</si>
  <si>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</si>
  <si>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</si>
  <si>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</si>
  <si>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</si>
  <si>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</si>
  <si>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</si>
  <si>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</si>
  <si>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</si>
  <si>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</si>
  <si>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</si>
  <si>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</si>
  <si>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</si>
  <si>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</si>
  <si>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</si>
  <si>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</si>
  <si>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</si>
  <si>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</si>
  <si>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</si>
  <si>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</si>
  <si>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</si>
  <si>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</si>
  <si>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</si>
  <si>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</si>
  <si>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</si>
  <si>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</si>
  <si>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</si>
  <si>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</si>
  <si>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</si>
  <si>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</si>
  <si>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</si>
  <si>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</si>
  <si>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</si>
  <si>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</si>
  <si>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</si>
  <si>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</si>
  <si>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</si>
  <si>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</si>
  <si>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</si>
  <si>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</si>
  <si>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</si>
  <si>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</si>
  <si>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</si>
  <si>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</si>
  <si>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</si>
  <si>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</si>
  <si>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</si>
  <si>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</si>
  <si>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</si>
  <si>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</si>
  <si>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</si>
  <si>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</si>
  <si>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</si>
  <si>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</si>
  <si>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</si>
  <si>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</si>
  <si>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</si>
  <si>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</si>
  <si>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</si>
  <si>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</si>
  <si>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</si>
  <si>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</si>
  <si>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</si>
  <si>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</si>
  <si>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</si>
  <si>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</si>
  <si>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</si>
  <si>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</si>
  <si>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</si>
  <si>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</si>
  <si>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</si>
  <si>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</si>
  <si>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</si>
  <si>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</si>
  <si>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</si>
  <si>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</si>
  <si>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</si>
  <si>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</si>
  <si>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</si>
  <si>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</si>
  <si>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</si>
  <si>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</si>
  <si>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</si>
  <si>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</si>
  <si>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</si>
  <si>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</si>
  <si>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</si>
  <si>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</si>
  <si>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</si>
  <si>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</si>
  <si>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</si>
  <si>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</si>
  <si>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</si>
  <si>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</si>
  <si>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</si>
  <si>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</si>
  <si>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</si>
  <si>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</si>
  <si>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</si>
  <si>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</si>
  <si>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</si>
  <si>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</si>
  <si>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</si>
  <si>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</si>
  <si>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</si>
  <si>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</si>
  <si>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</si>
  <si>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</si>
  <si>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</si>
  <si>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</si>
  <si>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</si>
  <si>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</si>
  <si>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</si>
  <si>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</si>
  <si>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</si>
  <si>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</si>
  <si>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</si>
  <si>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</si>
  <si>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</si>
  <si>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</si>
  <si>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</si>
  <si>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</si>
  <si>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</si>
  <si>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</si>
  <si>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</si>
  <si>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</si>
  <si>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</si>
  <si>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</si>
  <si>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</si>
  <si>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</si>
  <si>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</si>
  <si>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</si>
  <si>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</si>
  <si>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</si>
  <si>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</si>
  <si>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</si>
  <si>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</si>
  <si>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</si>
  <si>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</si>
  <si>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</si>
  <si>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</si>
  <si>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</si>
  <si>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</si>
  <si>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</si>
  <si>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</si>
  <si>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</si>
  <si>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</si>
  <si>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</si>
  <si>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</si>
  <si>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</si>
  <si>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</si>
  <si>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</si>
  <si>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</si>
  <si>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</si>
  <si>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</si>
  <si>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</si>
  <si>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</si>
  <si>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</si>
  <si>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</si>
  <si>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</si>
  <si>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</si>
  <si>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</si>
  <si>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</si>
  <si>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</si>
  <si>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</si>
  <si>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</si>
  <si>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</si>
  <si>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</si>
  <si>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</si>
  <si>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</si>
  <si>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</si>
  <si>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</si>
  <si>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</si>
  <si>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</si>
  <si>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</si>
  <si>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</si>
  <si>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</si>
  <si>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</si>
  <si>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</si>
  <si>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</si>
  <si>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</si>
  <si>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</si>
  <si>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</si>
  <si>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</si>
  <si>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</si>
  <si>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</si>
  <si>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</si>
  <si>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</si>
  <si>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</si>
  <si>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</si>
  <si>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</si>
  <si>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</si>
  <si>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</si>
  <si>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</si>
  <si>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</si>
  <si>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</si>
  <si>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</si>
  <si>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</si>
  <si>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</si>
  <si>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</si>
  <si>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</si>
  <si>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</si>
  <si>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</si>
  <si>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</si>
  <si>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</si>
  <si>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</si>
  <si>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</si>
  <si>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</si>
  <si>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</si>
  <si>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</si>
  <si>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</si>
  <si>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</si>
  <si>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</si>
  <si>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</si>
  <si>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</si>
  <si>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</si>
  <si>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</si>
  <si>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</si>
  <si>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</si>
  <si>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</si>
  <si>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</si>
  <si>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</si>
  <si>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</si>
  <si>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</si>
  <si>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</si>
  <si>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</si>
  <si>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</si>
  <si>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</si>
  <si>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</si>
  <si>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</si>
  <si>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</si>
  <si>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</si>
  <si>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</si>
  <si>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</si>
  <si>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</si>
  <si>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</si>
  <si>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</si>
  <si>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</si>
  <si>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</si>
  <si>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</si>
  <si>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</si>
  <si>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</si>
  <si>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</si>
  <si>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</si>
  <si>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</si>
  <si>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</si>
  <si>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</si>
  <si>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</si>
  <si>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</si>
  <si>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</si>
  <si>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</si>
  <si>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</si>
  <si>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</si>
  <si>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</si>
  <si>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</si>
  <si>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</si>
  <si>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</si>
  <si>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</si>
  <si>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</si>
  <si>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</si>
  <si>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</si>
  <si>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</si>
  <si>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</si>
  <si>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</si>
  <si>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</si>
  <si>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</si>
  <si>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</si>
  <si>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</si>
  <si>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</si>
  <si>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</si>
  <si>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</si>
  <si>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</si>
  <si>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</si>
  <si>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</si>
  <si>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</si>
  <si>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</si>
  <si>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</si>
  <si>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</si>
  <si>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</si>
  <si>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</si>
  <si>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</si>
  <si>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</si>
  <si>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</si>
  <si>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</si>
  <si>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</si>
  <si>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</si>
  <si>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</si>
  <si>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</si>
  <si>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</si>
  <si>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</si>
  <si>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</si>
  <si>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</si>
  <si>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</si>
  <si>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</si>
  <si>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</si>
  <si>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</si>
  <si>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</si>
  <si>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</si>
  <si>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</si>
  <si>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</si>
  <si>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</si>
  <si>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</si>
  <si>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</si>
  <si>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</si>
  <si>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</si>
  <si>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</si>
  <si>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</si>
  <si>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</si>
  <si>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</si>
  <si>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</si>
  <si>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</si>
  <si>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</si>
  <si>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</si>
  <si>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</si>
  <si>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</si>
  <si>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</si>
  <si>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</si>
  <si>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</si>
  <si>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</si>
  <si>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</si>
  <si>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</si>
  <si>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</si>
  <si>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</si>
  <si>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</si>
  <si>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</si>
  <si>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</si>
  <si>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</si>
  <si>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</si>
  <si>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</si>
  <si>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</si>
  <si>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</si>
  <si>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</si>
  <si>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</si>
  <si>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</si>
  <si>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</si>
  <si>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</si>
  <si>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</si>
  <si>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</si>
  <si>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</si>
  <si>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</si>
  <si>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</si>
  <si>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</si>
  <si>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</si>
  <si>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</si>
  <si>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</si>
  <si>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</si>
  <si>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</si>
  <si>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</si>
  <si>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</si>
  <si>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</si>
  <si>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</si>
  <si>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</si>
  <si>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</si>
  <si>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</si>
  <si>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</si>
  <si>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</si>
  <si>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</si>
  <si>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</si>
  <si>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</si>
  <si>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</si>
  <si>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</si>
  <si>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</si>
  <si>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</si>
  <si>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</si>
  <si>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</si>
  <si>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</si>
  <si>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</si>
  <si>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</si>
  <si>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</si>
  <si>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</si>
  <si>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</si>
  <si>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</si>
  <si>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</si>
  <si>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</si>
  <si>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</si>
  <si>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</si>
  <si>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</si>
  <si>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</si>
  <si>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</si>
  <si>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</si>
  <si>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</si>
  <si>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</si>
  <si>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</si>
  <si>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</si>
  <si>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</si>
  <si>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</si>
  <si>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</si>
  <si>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</si>
  <si>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</si>
  <si>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</si>
  <si>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</si>
  <si>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</si>
  <si>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</si>
  <si>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</si>
  <si>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</si>
  <si>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</si>
  <si>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</si>
  <si>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</si>
  <si>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</si>
  <si>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</si>
  <si>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</si>
  <si>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</si>
  <si>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</si>
  <si>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</si>
  <si>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</si>
  <si>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</si>
  <si>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</si>
  <si>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</si>
  <si>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</si>
  <si>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</si>
  <si>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</si>
  <si>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</si>
  <si>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</si>
  <si>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</si>
  <si>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</si>
  <si>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</si>
  <si>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</si>
  <si>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</si>
  <si>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</si>
  <si>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</si>
  <si>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</si>
  <si>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</si>
  <si>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</si>
  <si>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</si>
  <si>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</si>
  <si>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</si>
  <si>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</si>
  <si>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</si>
  <si>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</si>
  <si>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</si>
  <si>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</si>
  <si>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</si>
  <si>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</si>
  <si>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</si>
  <si>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</si>
  <si>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</si>
  <si>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</si>
  <si>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</si>
  <si>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</si>
  <si>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</si>
  <si>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</si>
  <si>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</si>
  <si>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</si>
  <si>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</si>
  <si>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</si>
  <si>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</si>
  <si>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</si>
  <si>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</si>
  <si>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</si>
  <si>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</si>
  <si>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</si>
  <si>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</si>
  <si>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</si>
  <si>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</si>
  <si>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</si>
  <si>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</si>
  <si>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</si>
  <si>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</si>
  <si>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</si>
  <si>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</si>
  <si>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</si>
  <si>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</si>
  <si>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</si>
  <si>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</si>
  <si>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</si>
  <si>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</si>
  <si>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</si>
  <si>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</si>
  <si>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</si>
  <si>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</si>
  <si>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</si>
  <si>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</si>
  <si>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</si>
  <si>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</si>
  <si>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</si>
  <si>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</si>
  <si>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</si>
  <si>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</si>
  <si>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</si>
  <si>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</si>
  <si>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</si>
  <si>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</si>
  <si>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</si>
  <si>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</si>
  <si>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</si>
  <si>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</si>
  <si>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</si>
  <si>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</si>
  <si>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</si>
  <si>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</si>
  <si>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</si>
  <si>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</si>
  <si>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</si>
  <si>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</si>
  <si>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</si>
  <si>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</si>
  <si>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</si>
  <si>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</si>
  <si>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</si>
  <si>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</si>
  <si>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</si>
  <si>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</si>
  <si>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</si>
  <si>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</si>
  <si>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</si>
  <si>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</si>
  <si>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</si>
  <si>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</si>
  <si>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</si>
  <si>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</si>
  <si>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</si>
  <si>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</si>
  <si>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</si>
  <si>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</si>
  <si>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</si>
  <si>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</si>
  <si>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</si>
  <si>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</si>
  <si>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</si>
  <si>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</si>
  <si>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</si>
  <si>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</si>
  <si>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</si>
  <si>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</si>
  <si>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</si>
  <si>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</si>
  <si>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</si>
  <si>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</si>
  <si>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</si>
  <si>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</si>
  <si>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</si>
  <si>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</si>
  <si>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</si>
  <si>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</si>
  <si>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</si>
  <si>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</si>
  <si>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</si>
  <si>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</si>
  <si>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</si>
  <si>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</si>
  <si>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</si>
  <si>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</si>
  <si>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</si>
  <si>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</si>
  <si>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</si>
  <si>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</si>
  <si>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</si>
  <si>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</si>
  <si>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</si>
  <si>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</si>
  <si>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</si>
  <si>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</si>
  <si>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</si>
  <si>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</si>
  <si>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</si>
  <si>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</si>
  <si>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</si>
  <si>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</si>
  <si>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</si>
  <si>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</si>
  <si>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</si>
  <si>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</si>
  <si>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</si>
  <si>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</si>
  <si>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</si>
  <si>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</si>
  <si>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</si>
  <si>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</si>
  <si>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</si>
  <si>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</si>
  <si>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</si>
  <si>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</si>
  <si>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</si>
  <si>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</si>
  <si>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</si>
  <si>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</si>
  <si>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</si>
  <si>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</si>
  <si>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</si>
  <si>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</si>
  <si>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</si>
  <si>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</si>
  <si>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</si>
  <si>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</si>
  <si>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</si>
  <si>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</si>
  <si>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</si>
  <si>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</si>
  <si>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</si>
  <si>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</si>
  <si>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</si>
  <si>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</si>
  <si>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</si>
  <si>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</si>
  <si>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</si>
  <si>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</si>
  <si>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</si>
  <si>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</si>
  <si>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</si>
  <si>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</si>
  <si>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</si>
  <si>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</si>
  <si>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</si>
  <si>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</si>
  <si>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</si>
  <si>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</si>
  <si>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</si>
  <si>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</si>
  <si>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</si>
  <si>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</si>
  <si>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</si>
  <si>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</si>
  <si>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</si>
  <si>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</si>
  <si>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</si>
  <si>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</si>
  <si>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</si>
  <si>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</si>
  <si>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</si>
  <si>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</si>
  <si>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</si>
  <si>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</si>
  <si>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</si>
  <si>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</si>
  <si>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</si>
  <si>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</si>
  <si>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</si>
  <si>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</si>
  <si>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</si>
  <si>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</si>
  <si>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</si>
  <si>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</si>
  <si>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</si>
  <si>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</si>
  <si>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</si>
  <si>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</si>
  <si>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</si>
  <si>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</si>
  <si>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</si>
  <si>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</si>
  <si>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</si>
  <si>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</si>
  <si>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</si>
  <si>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</si>
  <si>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</si>
  <si>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</si>
  <si>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</si>
  <si>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</si>
  <si>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</si>
  <si>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</si>
  <si>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</si>
  <si>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</si>
  <si>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</si>
  <si>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</si>
  <si>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</si>
  <si>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</si>
  <si>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</si>
  <si>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</si>
  <si>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</si>
  <si>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</si>
  <si>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</si>
  <si>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</si>
  <si>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</si>
  <si>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</si>
  <si>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</si>
  <si>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</si>
  <si>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</si>
  <si>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</si>
  <si>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</si>
  <si>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</si>
  <si>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</si>
  <si>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</si>
  <si>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</si>
  <si>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</si>
  <si>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</si>
  <si>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</si>
  <si>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</si>
  <si>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</si>
  <si>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</si>
  <si>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</si>
  <si>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</si>
  <si>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</si>
  <si>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</si>
  <si>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</si>
  <si>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</si>
  <si>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</si>
  <si>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</si>
  <si>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</si>
  <si>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</si>
  <si>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</si>
  <si>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</si>
  <si>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</si>
  <si>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</si>
  <si>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</si>
  <si>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</si>
  <si>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</si>
  <si>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</si>
  <si>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</si>
  <si>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</si>
  <si>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</si>
  <si>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</si>
  <si>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</si>
  <si>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</si>
  <si>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</si>
  <si>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</si>
  <si>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</si>
  <si>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</si>
  <si>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</si>
  <si>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</si>
  <si>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</si>
  <si>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</si>
  <si>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</si>
  <si>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</si>
  <si>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</si>
  <si>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</si>
  <si>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</si>
  <si>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</si>
  <si>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</si>
  <si>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</si>
  <si>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</si>
  <si>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</si>
  <si>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</si>
  <si>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</si>
  <si>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</si>
  <si>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</si>
  <si>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</si>
  <si>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</si>
  <si>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</si>
  <si>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</si>
  <si>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</si>
  <si>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</si>
  <si>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</si>
  <si>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</si>
  <si>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</si>
  <si>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</si>
  <si>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</si>
  <si>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</si>
  <si>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</si>
  <si>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</si>
  <si>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</si>
  <si>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</si>
  <si>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</si>
  <si>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</si>
  <si>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</si>
  <si>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</si>
  <si>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</si>
  <si>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</si>
  <si>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</si>
  <si>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</si>
  <si>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</si>
  <si>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</si>
  <si>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</si>
  <si>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</si>
  <si>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</si>
  <si>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</si>
  <si>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</si>
  <si>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</si>
  <si>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</si>
  <si>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</si>
  <si>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</si>
  <si>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</si>
  <si>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</si>
  <si>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</si>
  <si>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</si>
  <si>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</si>
  <si>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</si>
  <si>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</si>
  <si>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</si>
  <si>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</si>
  <si>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</si>
  <si>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</si>
  <si>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</si>
  <si>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</si>
  <si>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</si>
  <si>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</si>
  <si>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</si>
  <si>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</si>
  <si>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</si>
  <si>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</si>
  <si>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</si>
  <si>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</si>
  <si>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</si>
  <si>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</si>
  <si>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</si>
  <si>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</si>
  <si>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</si>
  <si>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</si>
  <si>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</si>
  <si>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</si>
  <si>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</si>
  <si>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</si>
  <si>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</si>
  <si>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</si>
  <si>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</si>
  <si>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</si>
  <si>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</si>
  <si>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</si>
  <si>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</si>
  <si>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</si>
  <si>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</si>
  <si>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</si>
  <si>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</si>
  <si>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</si>
  <si>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</si>
  <si>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</si>
  <si>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</si>
  <si>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</si>
  <si>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</si>
  <si>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</si>
  <si>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</si>
  <si>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</si>
  <si>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</si>
  <si>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</si>
  <si>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</si>
  <si>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</si>
  <si>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</si>
  <si>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</si>
  <si>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</si>
  <si>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</si>
  <si>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</si>
  <si>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</si>
  <si>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</si>
  <si>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</si>
  <si>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</si>
  <si>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</si>
  <si>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</si>
  <si>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</si>
  <si>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</si>
  <si>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</si>
  <si>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</si>
  <si>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</si>
  <si>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</si>
  <si>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</si>
  <si>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</si>
  <si>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</si>
  <si>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</si>
  <si>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</si>
  <si>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</si>
  <si>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</si>
  <si>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</si>
  <si>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</si>
  <si>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</si>
  <si>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</si>
  <si>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</si>
  <si>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</si>
  <si>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</si>
  <si>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</si>
  <si>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</si>
  <si>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</si>
  <si>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</si>
  <si>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</si>
  <si>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</si>
  <si>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</si>
  <si>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</si>
  <si>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</si>
  <si>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</si>
  <si>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</si>
  <si>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</si>
  <si>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</si>
  <si>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</si>
  <si>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</si>
  <si>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</si>
  <si>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</si>
  <si>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</si>
  <si>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</si>
  <si>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</si>
  <si>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</si>
  <si>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</si>
  <si>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</si>
  <si>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</si>
  <si>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</si>
  <si>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</si>
  <si>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</si>
  <si>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</si>
  <si>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</si>
  <si>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</si>
  <si>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</si>
  <si>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</si>
  <si>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</si>
  <si>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</si>
  <si>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</si>
  <si>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</si>
  <si>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</si>
  <si>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</si>
  <si>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</si>
  <si>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</si>
  <si>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</si>
  <si>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</si>
  <si>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</si>
  <si>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</si>
  <si>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</si>
  <si>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</si>
  <si>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</si>
  <si>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</si>
  <si>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</si>
  <si>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</si>
  <si>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</si>
  <si>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</si>
  <si>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</si>
  <si>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</si>
  <si>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</si>
  <si>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</si>
  <si>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</si>
  <si>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</si>
  <si>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</si>
  <si>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</si>
  <si>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</si>
  <si>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</si>
  <si>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</si>
  <si>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</si>
  <si>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</si>
  <si>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</si>
  <si>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</si>
  <si>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</si>
  <si>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</si>
  <si>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</si>
  <si>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</si>
  <si>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</si>
  <si>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</si>
  <si>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</si>
  <si>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</si>
  <si>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</si>
  <si>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</si>
  <si>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</si>
  <si>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</si>
  <si>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</si>
  <si>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</si>
  <si>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</si>
  <si>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</si>
  <si>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</si>
  <si>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</si>
  <si>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</si>
  <si>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</si>
  <si>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</si>
  <si>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</si>
  <si>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</si>
  <si>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</si>
  <si>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</si>
  <si>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</si>
  <si>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</si>
  <si>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</si>
  <si>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</si>
  <si>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</si>
  <si>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</si>
  <si>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</si>
  <si>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</si>
  <si>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</si>
  <si>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</si>
  <si>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</si>
  <si>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</si>
  <si>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</si>
  <si>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</si>
  <si>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</si>
  <si>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</si>
  <si>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</si>
  <si>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</si>
  <si>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</si>
  <si>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</si>
  <si>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</si>
  <si>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</si>
  <si>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</si>
  <si>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</si>
  <si>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</si>
  <si>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</si>
  <si>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</si>
  <si>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</si>
  <si>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</si>
  <si>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</si>
  <si>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</si>
  <si>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</si>
  <si>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</si>
  <si>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</si>
  <si>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</si>
  <si>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</si>
  <si>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</si>
  <si>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</si>
  <si>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</si>
  <si>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</si>
  <si>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</si>
  <si>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</si>
  <si>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</si>
  <si>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</si>
  <si>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</si>
  <si>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</si>
  <si>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</si>
  <si>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</si>
  <si>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</si>
  <si>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</si>
  <si>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</si>
  <si>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</si>
  <si>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</si>
  <si>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</si>
  <si>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</si>
  <si>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</si>
  <si>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</si>
  <si>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</si>
  <si>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</si>
  <si>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</si>
  <si>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</si>
  <si>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</si>
  <si>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</si>
  <si>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</si>
  <si>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</si>
  <si>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</si>
  <si>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</si>
  <si>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</si>
  <si>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</si>
  <si>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</si>
  <si>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</si>
  <si>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</si>
  <si>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</si>
  <si>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</si>
  <si>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</si>
  <si>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</si>
  <si>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</si>
  <si>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</si>
  <si>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</si>
  <si>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</si>
  <si>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</si>
  <si>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</si>
  <si>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</si>
  <si>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</si>
  <si>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</si>
  <si>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</si>
  <si>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</si>
  <si>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</si>
  <si>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</si>
  <si>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</si>
  <si>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</si>
  <si>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</si>
  <si>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</si>
  <si>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</si>
  <si>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</si>
  <si>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</si>
  <si>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</si>
  <si>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</si>
  <si>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</si>
  <si>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</si>
  <si>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</si>
  <si>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</si>
  <si>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</si>
  <si>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</si>
  <si>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</si>
  <si>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</si>
  <si>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</si>
  <si>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</si>
  <si>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</si>
  <si>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</si>
  <si>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</si>
  <si>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</si>
  <si>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</si>
  <si>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</si>
  <si>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</si>
  <si>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</si>
  <si>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</si>
  <si>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</si>
  <si>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</si>
  <si>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</si>
  <si>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</si>
  <si>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</si>
  <si>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</si>
  <si>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</si>
  <si>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</si>
  <si>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</si>
  <si>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</si>
  <si>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</si>
  <si>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</si>
  <si>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</si>
  <si>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</si>
  <si>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</si>
  <si>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</si>
  <si>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</si>
  <si>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</si>
  <si>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</si>
  <si>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</si>
  <si>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</si>
  <si>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</si>
  <si>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</si>
  <si>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</si>
  <si>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</si>
  <si>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</si>
  <si>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</si>
  <si>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</si>
  <si>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</si>
  <si>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</si>
  <si>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</si>
  <si>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</si>
  <si>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</si>
  <si>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</si>
  <si>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</si>
  <si>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</si>
  <si>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</si>
  <si>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</si>
  <si>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</si>
  <si>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</si>
  <si>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</si>
  <si>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</si>
  <si>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</si>
  <si>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</si>
  <si>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</si>
  <si>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</si>
  <si>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</si>
  <si>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</si>
  <si>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</si>
  <si>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</si>
  <si>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</si>
  <si>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</si>
  <si>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</si>
  <si>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</si>
  <si>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</si>
  <si>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</si>
  <si>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</si>
  <si>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</si>
  <si>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</si>
  <si>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</si>
  <si>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</si>
  <si>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</si>
  <si>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</si>
  <si>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</si>
  <si>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</si>
  <si>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</si>
  <si>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</si>
  <si>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</si>
  <si>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</si>
  <si>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</si>
  <si>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</si>
  <si>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</si>
  <si>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</si>
  <si>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</si>
  <si>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</si>
  <si>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</si>
  <si>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</si>
  <si>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</si>
  <si>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</si>
  <si>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</si>
  <si>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</si>
  <si>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</si>
  <si>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</si>
  <si>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</si>
  <si>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</si>
  <si>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</si>
  <si>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</si>
  <si>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</si>
  <si>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</si>
  <si>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</si>
  <si>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</si>
  <si>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</si>
  <si>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</si>
  <si>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</si>
  <si>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</si>
  <si>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</si>
  <si>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</si>
  <si>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</si>
  <si>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</si>
  <si>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</si>
  <si>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</si>
  <si>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</si>
  <si>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</si>
  <si>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</si>
  <si>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</si>
  <si>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</si>
  <si>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</si>
  <si>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</si>
  <si>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</si>
  <si>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</si>
  <si>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</si>
  <si>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</si>
  <si>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</si>
  <si>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</si>
  <si>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</si>
  <si>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</si>
  <si>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</si>
  <si>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</si>
  <si>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</si>
  <si>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</si>
  <si>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</si>
  <si>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</si>
  <si>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</si>
  <si>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</si>
  <si>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</si>
  <si>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</si>
  <si>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</si>
  <si>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</si>
  <si>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</si>
  <si>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</si>
  <si>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</si>
  <si>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</si>
  <si>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</si>
  <si>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</si>
  <si>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</si>
  <si>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</si>
  <si>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</si>
  <si>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</si>
  <si>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</si>
  <si>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</si>
  <si>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</si>
  <si>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</si>
  <si>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</si>
  <si>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</si>
  <si>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</si>
  <si>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</si>
  <si>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</si>
  <si>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</si>
  <si>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</si>
  <si>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</si>
  <si>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</si>
  <si>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</si>
  <si>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</si>
  <si>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</si>
  <si>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</si>
  <si>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</si>
  <si>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</si>
  <si>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</si>
  <si>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</si>
  <si>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</si>
  <si>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</si>
  <si>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</si>
  <si>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</si>
  <si>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</si>
  <si>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</si>
  <si>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</si>
  <si>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</si>
  <si>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</si>
  <si>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</si>
  <si>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</si>
  <si>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</si>
  <si>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</si>
  <si>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</si>
  <si>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</si>
  <si>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</si>
  <si>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</si>
  <si>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</si>
  <si>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</si>
  <si>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</si>
  <si>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</si>
  <si>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</si>
  <si>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</si>
  <si>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</si>
  <si>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</si>
  <si>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</si>
  <si>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</si>
  <si>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</si>
  <si>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</si>
  <si>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</si>
  <si>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</si>
  <si>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</si>
  <si>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</si>
  <si>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</si>
  <si>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</si>
  <si>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</si>
  <si>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</si>
  <si>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</si>
  <si>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</si>
  <si>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</si>
  <si>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</si>
  <si>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</si>
  <si>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</si>
  <si>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</si>
  <si>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</si>
  <si>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</si>
  <si>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</si>
  <si>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</si>
  <si>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</si>
  <si>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</si>
  <si>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</si>
  <si>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</si>
  <si>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</si>
  <si>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</si>
  <si>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</si>
  <si>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</si>
  <si>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</si>
  <si>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</si>
  <si>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</si>
  <si>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</si>
  <si>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</si>
  <si>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</si>
  <si>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</si>
  <si>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</si>
  <si>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</si>
  <si>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</si>
  <si>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</si>
  <si>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</si>
  <si>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</si>
  <si>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</si>
  <si>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</si>
  <si>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</si>
  <si>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</si>
  <si>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</si>
  <si>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</si>
  <si>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</si>
  <si>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</si>
  <si>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</si>
  <si>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</si>
  <si>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</si>
  <si>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</si>
  <si>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</si>
  <si>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</si>
  <si>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</si>
  <si>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</si>
  <si>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</si>
  <si>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</si>
  <si>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</si>
  <si>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</si>
  <si>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</si>
  <si>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</si>
  <si>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</si>
  <si>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</si>
  <si>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</si>
  <si>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</si>
  <si>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</si>
  <si>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</si>
  <si>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</si>
  <si>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</si>
  <si>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</si>
  <si>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</si>
  <si>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</si>
  <si>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</si>
  <si>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</si>
  <si>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</si>
  <si>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</si>
  <si>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</si>
  <si>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</si>
  <si>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</si>
  <si>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</si>
  <si>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</si>
  <si>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</si>
  <si>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</si>
  <si>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</si>
  <si>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</si>
  <si>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</si>
  <si>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</si>
  <si>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</si>
  <si>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</si>
  <si>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</si>
  <si>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</si>
  <si>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</si>
  <si>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</si>
  <si>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</si>
  <si>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</si>
  <si>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</si>
  <si>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</si>
  <si>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</si>
  <si>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</si>
  <si>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</si>
  <si>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</si>
  <si>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</si>
  <si>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</si>
  <si>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</si>
  <si>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</si>
  <si>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</si>
  <si>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</si>
  <si>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</si>
  <si>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</si>
  <si>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</si>
  <si>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</si>
  <si>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</si>
  <si>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</si>
  <si>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</si>
  <si>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</si>
  <si>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</si>
  <si>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</si>
  <si>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</si>
  <si>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</si>
  <si>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</si>
  <si>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</si>
  <si>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</si>
  <si>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</si>
  <si>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</si>
  <si>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</si>
  <si>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</si>
  <si>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</si>
  <si>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</si>
  <si>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</si>
  <si>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</si>
  <si>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</si>
  <si>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</si>
  <si>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</si>
  <si>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</si>
  <si>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</si>
  <si>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</si>
  <si>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</si>
  <si>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</si>
  <si>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</si>
  <si>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</si>
  <si>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</si>
  <si>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</si>
  <si>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</si>
  <si>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</si>
  <si>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</si>
  <si>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</si>
  <si>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</si>
  <si>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</si>
  <si>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</si>
  <si>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</si>
  <si>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</si>
  <si>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</si>
  <si>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</si>
  <si>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</si>
  <si>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</si>
  <si>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</si>
  <si>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</si>
  <si>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</si>
  <si>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</si>
  <si>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</si>
  <si>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</si>
  <si>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</si>
  <si>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</si>
  <si>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</si>
  <si>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</si>
  <si>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</si>
  <si>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</si>
  <si>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</si>
  <si>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</si>
  <si>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</si>
  <si>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</si>
  <si>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</si>
  <si>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</si>
  <si>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</si>
  <si>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</si>
  <si>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</si>
  <si>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</si>
  <si>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</si>
  <si>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</si>
  <si>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</si>
  <si>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</si>
  <si>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</si>
  <si>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</si>
  <si>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</si>
  <si>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</si>
  <si>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</si>
  <si>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</si>
  <si>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</si>
  <si>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</si>
  <si>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</si>
  <si>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</si>
  <si>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</si>
  <si>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</si>
  <si>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</si>
  <si>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</si>
  <si>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</si>
  <si>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</si>
  <si>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</si>
  <si>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</si>
  <si>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</si>
  <si>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</si>
  <si>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</si>
  <si>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</si>
  <si>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</si>
  <si>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</si>
  <si>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</si>
  <si>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</si>
  <si>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</si>
  <si>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</si>
  <si>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</si>
  <si>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</si>
  <si>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</si>
  <si>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</si>
  <si>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</si>
  <si>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</si>
  <si>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</si>
  <si>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</si>
  <si>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</si>
  <si>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</si>
  <si>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</si>
  <si>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</si>
  <si>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</si>
  <si>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</si>
  <si>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</si>
  <si>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</si>
  <si>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</si>
  <si>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</si>
  <si>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</si>
  <si>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</si>
  <si>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</si>
  <si>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</si>
  <si>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</si>
  <si>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</si>
  <si>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</si>
  <si>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</si>
  <si>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</si>
  <si>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</si>
  <si>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</si>
  <si>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</si>
  <si>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</si>
  <si>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</si>
  <si>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</si>
  <si>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</si>
  <si>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</si>
  <si>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</si>
  <si>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</si>
  <si>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</si>
  <si>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</si>
  <si>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</si>
  <si>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</si>
  <si>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</si>
  <si>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</si>
  <si>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</si>
  <si>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</si>
  <si>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</si>
  <si>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</si>
  <si>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</si>
  <si>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</si>
  <si>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</si>
  <si>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</si>
  <si>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</si>
  <si>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</si>
  <si>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</si>
  <si>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</si>
  <si>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</si>
  <si>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</si>
  <si>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</si>
  <si>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</si>
  <si>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</si>
  <si>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</si>
  <si>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</si>
  <si>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</si>
  <si>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</si>
  <si>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</si>
  <si>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</si>
  <si>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</si>
  <si>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</si>
  <si>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</si>
  <si>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</si>
  <si>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</si>
  <si>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</si>
  <si>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</si>
  <si>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</si>
  <si>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</si>
  <si>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</si>
  <si>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</si>
  <si>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</si>
  <si>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</si>
  <si>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</si>
  <si>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</si>
  <si>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</si>
  <si>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</si>
  <si>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</si>
  <si>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</si>
  <si>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</si>
  <si>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</si>
  <si>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</si>
  <si>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</si>
  <si>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</si>
  <si>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</si>
  <si>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</si>
  <si>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</si>
  <si>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</si>
  <si>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</si>
  <si>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</si>
  <si>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</si>
  <si>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</si>
  <si>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</si>
  <si>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</si>
  <si>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</si>
  <si>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</si>
  <si>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</si>
  <si>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</si>
  <si>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</si>
  <si>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</si>
  <si>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</si>
  <si>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</si>
  <si>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</si>
  <si>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</si>
  <si>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</si>
  <si>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</si>
  <si>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</si>
  <si>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</si>
  <si>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</si>
  <si>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</si>
  <si>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</si>
  <si>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</si>
  <si>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</si>
  <si>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</si>
  <si>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</si>
  <si>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</si>
  <si>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</si>
  <si>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</si>
  <si>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</si>
  <si>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</si>
  <si>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</si>
  <si>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</si>
  <si>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</si>
  <si>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</si>
  <si>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</si>
  <si>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</si>
  <si>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</si>
  <si>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</si>
  <si>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</si>
  <si>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</si>
  <si>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</si>
  <si>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</si>
  <si>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</si>
  <si>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</si>
  <si>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</si>
  <si>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</si>
  <si>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</si>
  <si>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</si>
  <si>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</si>
  <si>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</si>
  <si>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</si>
  <si>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</si>
  <si>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</si>
  <si>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</si>
  <si>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</si>
  <si>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</si>
  <si>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</si>
  <si>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</si>
  <si>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</si>
  <si>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</si>
  <si>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</si>
  <si>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</si>
  <si>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</si>
  <si>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</si>
  <si>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</si>
  <si>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</si>
  <si>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</si>
  <si>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</si>
  <si>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</si>
  <si>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</si>
  <si>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</si>
  <si>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</si>
  <si>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</si>
  <si>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</si>
  <si>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</si>
  <si>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</si>
  <si>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</si>
  <si>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</si>
  <si>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</si>
  <si>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</si>
  <si>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</si>
  <si>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</si>
  <si>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</si>
  <si>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</si>
  <si>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</si>
  <si>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</si>
  <si>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</si>
  <si>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</si>
  <si>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</si>
  <si>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</si>
  <si>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</si>
  <si>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</si>
  <si>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</si>
  <si>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</si>
  <si>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</si>
  <si>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</si>
  <si>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</si>
  <si>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</si>
  <si>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</si>
  <si>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</si>
  <si>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</si>
  <si>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</si>
  <si>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</si>
  <si>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</si>
  <si>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</si>
  <si>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</si>
  <si>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</si>
  <si>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</si>
  <si>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</si>
  <si>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</si>
  <si>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</si>
  <si>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</si>
  <si>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</si>
  <si>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</si>
  <si>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</si>
  <si>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</si>
  <si>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</si>
  <si>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</si>
  <si>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</si>
  <si>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</si>
  <si>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</si>
  <si>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</si>
  <si>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</si>
  <si>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</si>
  <si>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</si>
  <si>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</si>
  <si>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</si>
  <si>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</si>
  <si>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</si>
  <si>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</si>
  <si>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</si>
  <si>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</si>
  <si>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</si>
  <si>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</si>
  <si>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</si>
  <si>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</si>
  <si>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</si>
  <si>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</si>
  <si>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</si>
  <si>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</si>
  <si>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</si>
  <si>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</si>
  <si>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</si>
  <si>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</si>
  <si>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</si>
  <si>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</si>
  <si>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</si>
  <si>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</si>
  <si>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</si>
  <si>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</si>
  <si>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</si>
  <si>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</si>
  <si>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</si>
  <si>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</si>
  <si>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</si>
  <si>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</si>
  <si>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</si>
  <si>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</si>
  <si>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</si>
  <si>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</si>
  <si>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</si>
  <si>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</si>
  <si>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</si>
  <si>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</si>
  <si>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</si>
  <si>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</si>
  <si>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</si>
  <si>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</si>
  <si>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</si>
  <si>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</si>
  <si>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</si>
  <si>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</si>
  <si>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</si>
  <si>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</si>
  <si>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</si>
  <si>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</si>
  <si>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</si>
  <si>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</si>
  <si>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</si>
  <si>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</si>
  <si>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</si>
  <si>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</si>
  <si>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</si>
  <si>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</si>
  <si>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</si>
  <si>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</si>
  <si>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</si>
  <si>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</si>
  <si>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</si>
  <si>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</si>
  <si>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</si>
  <si>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</si>
  <si>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</si>
  <si>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</si>
  <si>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</si>
  <si>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</si>
  <si>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</si>
  <si>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</si>
  <si>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</si>
  <si>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</si>
  <si>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</si>
  <si>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</si>
  <si>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</si>
  <si>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</si>
  <si>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</si>
  <si>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</si>
  <si>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</si>
  <si>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</si>
  <si>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</si>
  <si>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</si>
  <si>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</si>
  <si>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</si>
  <si>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</si>
  <si>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</si>
  <si>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</si>
  <si>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</si>
  <si>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</si>
  <si>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</si>
  <si>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</si>
  <si>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</si>
  <si>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</si>
  <si>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</si>
  <si>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</si>
  <si>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</si>
  <si>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</si>
  <si>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</si>
  <si>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</si>
  <si>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</si>
  <si>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</si>
  <si>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</si>
  <si>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</si>
  <si>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</si>
  <si>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</si>
  <si>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</si>
  <si>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</si>
  <si>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</si>
  <si>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</si>
  <si>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</si>
  <si>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</si>
  <si>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</si>
  <si>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</si>
  <si>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</si>
  <si>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</si>
  <si>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</si>
  <si>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</si>
  <si>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</si>
  <si>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</si>
  <si>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</si>
  <si>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</si>
  <si>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</si>
  <si>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</si>
  <si>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</si>
  <si>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</si>
  <si>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</si>
  <si>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</si>
  <si>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</si>
  <si>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</si>
  <si>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</si>
  <si>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</si>
  <si>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</si>
  <si>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</si>
  <si>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</si>
  <si>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</si>
  <si>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</si>
  <si>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</si>
  <si>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</si>
  <si>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</si>
  <si>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</si>
  <si>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</si>
  <si>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</si>
  <si>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</si>
  <si>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</si>
  <si>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</si>
  <si>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</si>
  <si>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</si>
  <si>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</si>
  <si>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</si>
  <si>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</si>
  <si>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</si>
  <si>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</si>
  <si>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</si>
  <si>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</si>
  <si>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</si>
  <si>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</si>
  <si>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</si>
  <si>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</si>
  <si>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</si>
  <si>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</si>
  <si>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</si>
  <si>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</si>
  <si>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</si>
  <si>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</si>
  <si>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</si>
  <si>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</si>
  <si>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</si>
  <si>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</si>
  <si>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</si>
  <si>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</si>
  <si>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</si>
  <si>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</si>
  <si>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</si>
  <si>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</si>
  <si>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</si>
  <si>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</si>
  <si>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</si>
  <si>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</si>
  <si>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</si>
  <si>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</si>
  <si>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</si>
  <si>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</si>
  <si>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</si>
  <si>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</si>
  <si>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</si>
  <si>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</si>
  <si>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</si>
  <si>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</si>
  <si>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</si>
  <si>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</si>
  <si>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</si>
  <si>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</si>
  <si>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</si>
  <si>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</si>
  <si>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</si>
  <si>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</si>
  <si>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</si>
  <si>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</si>
  <si>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</si>
  <si>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</si>
  <si>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</si>
  <si>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</si>
  <si>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</si>
  <si>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</si>
  <si>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</si>
  <si>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</si>
  <si>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</si>
  <si>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</si>
  <si>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</si>
  <si>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</si>
  <si>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</si>
  <si>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</si>
  <si>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</si>
  <si>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</si>
  <si>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</si>
  <si>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</si>
  <si>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</si>
  <si>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</si>
  <si>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</si>
  <si>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</si>
  <si>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</si>
  <si>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</si>
  <si>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</si>
  <si>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</si>
  <si>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</si>
  <si>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</si>
  <si>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</si>
  <si>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</si>
  <si>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</si>
  <si>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</si>
  <si>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</si>
  <si>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</si>
  <si>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</si>
  <si>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</si>
  <si>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</si>
  <si>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</si>
  <si>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</si>
  <si>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</si>
  <si>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</si>
  <si>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</si>
  <si>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</si>
  <si>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</si>
  <si>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</si>
  <si>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</si>
  <si>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</si>
  <si>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</si>
  <si>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</si>
  <si>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</si>
  <si>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</si>
  <si>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</si>
  <si>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</si>
  <si>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</si>
  <si>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</si>
  <si>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</si>
  <si>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</si>
  <si>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</si>
  <si>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</si>
  <si>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</si>
  <si>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</si>
  <si>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</si>
  <si>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</si>
  <si>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</si>
  <si>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</si>
  <si>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</si>
  <si>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</si>
  <si>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</si>
  <si>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</si>
  <si>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</si>
  <si>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</si>
  <si>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</si>
  <si>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</si>
  <si>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</si>
  <si>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</si>
  <si>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</si>
  <si>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</si>
  <si>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</si>
  <si>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</si>
  <si>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</si>
  <si>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</si>
  <si>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</si>
  <si>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</si>
  <si>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</si>
  <si>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</si>
  <si>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</si>
  <si>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</si>
  <si>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</si>
  <si>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</si>
  <si>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</si>
  <si>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</si>
  <si>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</si>
  <si>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</si>
  <si>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</si>
  <si>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</si>
  <si>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</si>
  <si>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</si>
  <si>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</si>
  <si>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</si>
  <si>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</si>
  <si>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</si>
  <si>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</si>
  <si>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</si>
  <si>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</si>
  <si>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</si>
  <si>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</si>
  <si>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</si>
  <si>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</si>
  <si>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</si>
  <si>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</si>
  <si>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</si>
  <si>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</si>
  <si>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</si>
  <si>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</si>
  <si>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</si>
  <si>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</si>
  <si>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</si>
  <si>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</si>
  <si>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</si>
  <si>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</si>
  <si>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</si>
  <si>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</si>
  <si>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</si>
  <si>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</si>
  <si>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</si>
  <si>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</si>
  <si>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</si>
  <si>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</si>
  <si>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</si>
  <si>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</si>
  <si>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</si>
  <si>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</si>
  <si>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</si>
  <si>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</si>
  <si>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</si>
  <si>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</si>
  <si>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</si>
  <si>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</si>
  <si>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</si>
  <si>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</si>
  <si>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</si>
  <si>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</si>
  <si>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</si>
  <si>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</si>
  <si>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</si>
  <si>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</si>
  <si>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</si>
  <si>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</si>
  <si>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</si>
  <si>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</si>
  <si>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</si>
  <si>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</si>
  <si>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</si>
  <si>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</si>
  <si>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</si>
  <si>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</si>
  <si>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</si>
  <si>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</si>
  <si>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</si>
  <si>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</si>
  <si>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</si>
  <si>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</si>
  <si>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</si>
  <si>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</si>
  <si>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</si>
  <si>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</si>
  <si>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</si>
  <si>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</si>
  <si>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</si>
  <si>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</si>
  <si>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</si>
  <si>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</si>
  <si>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</si>
  <si>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</si>
  <si>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</si>
  <si>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</si>
  <si>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</si>
  <si>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</si>
  <si>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</si>
  <si>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</si>
  <si>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</si>
  <si>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</si>
  <si>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</si>
  <si>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</si>
  <si>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</si>
  <si>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</si>
  <si>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</si>
  <si>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</si>
  <si>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</si>
  <si>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</si>
  <si>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</si>
  <si>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</si>
  <si>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</si>
  <si>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</si>
  <si>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</si>
  <si>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</si>
  <si>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</si>
  <si>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</si>
  <si>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</si>
  <si>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</si>
  <si>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</si>
  <si>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</si>
  <si>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</si>
  <si>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</si>
  <si>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</si>
  <si>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</si>
  <si>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</si>
  <si>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</si>
  <si>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</si>
  <si>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</si>
  <si>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</si>
  <si>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</si>
  <si>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</si>
  <si>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</si>
  <si>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</si>
  <si>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</si>
  <si>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</si>
  <si>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</si>
  <si>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</si>
  <si>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</si>
  <si>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</si>
  <si>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</si>
  <si>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</si>
  <si>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</si>
  <si>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</si>
  <si>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</si>
  <si>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</si>
  <si>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</si>
  <si>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</si>
  <si>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</si>
  <si>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</si>
  <si>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</si>
  <si>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</si>
  <si>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</si>
  <si>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</si>
  <si>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</si>
  <si>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</si>
  <si>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</si>
  <si>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</si>
  <si>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</si>
  <si>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</si>
  <si>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</si>
  <si>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</si>
  <si>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</si>
  <si>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</si>
  <si>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</si>
  <si>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</si>
  <si>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</si>
  <si>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</si>
  <si>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</si>
  <si>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</si>
  <si>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</si>
  <si>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</si>
  <si>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</si>
  <si>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</si>
  <si>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</si>
  <si>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</si>
  <si>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</si>
  <si>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</si>
  <si>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</si>
  <si>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</si>
  <si>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</si>
  <si>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</si>
  <si>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</si>
  <si>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</si>
  <si>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</si>
  <si>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</si>
  <si>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</si>
  <si>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</si>
  <si>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</si>
  <si>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</si>
  <si>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</si>
  <si>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</si>
  <si>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</si>
  <si>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</si>
  <si>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</si>
  <si>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</si>
  <si>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</si>
  <si>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</si>
  <si>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</si>
  <si>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</si>
  <si>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</si>
  <si>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</si>
  <si>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</si>
  <si>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</si>
  <si>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</si>
  <si>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</si>
  <si>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</si>
  <si>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</si>
  <si>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</si>
  <si>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</si>
  <si>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</si>
  <si>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</si>
  <si>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</si>
  <si>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</si>
  <si>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</si>
  <si>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</si>
  <si>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</si>
  <si>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</si>
  <si>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</si>
  <si>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</si>
  <si>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</si>
  <si>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</si>
  <si>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</si>
  <si>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</si>
  <si>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</si>
  <si>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</si>
  <si>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</si>
  <si>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</si>
  <si>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</si>
  <si>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</si>
  <si>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</si>
  <si>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</si>
  <si>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</si>
  <si>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</si>
  <si>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</si>
  <si>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</si>
  <si>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</si>
  <si>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</si>
  <si>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</si>
  <si>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</si>
  <si>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</si>
  <si>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</si>
  <si>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</si>
  <si>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</si>
  <si>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</si>
  <si>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</si>
  <si>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</si>
  <si>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</si>
  <si>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</si>
  <si>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</si>
  <si>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</si>
  <si>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</si>
  <si>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</si>
  <si>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</si>
  <si>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</si>
  <si>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</si>
  <si>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</si>
  <si>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</si>
  <si>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</si>
  <si>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</si>
  <si>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</si>
  <si>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</si>
  <si>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</si>
  <si>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</si>
  <si>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</si>
  <si>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</si>
  <si>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</si>
  <si>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</si>
  <si>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</si>
  <si>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</si>
  <si>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</si>
  <si>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</si>
  <si>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</si>
  <si>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</si>
  <si>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</si>
  <si>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</si>
  <si>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</si>
  <si>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</si>
  <si>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</si>
  <si>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</si>
  <si>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</si>
  <si>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</si>
  <si>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</si>
  <si>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</si>
  <si>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</si>
  <si>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</si>
  <si>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</si>
  <si>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</si>
  <si>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</si>
  <si>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</si>
  <si>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</si>
  <si>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</si>
  <si>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</si>
  <si>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</si>
  <si>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</si>
  <si>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</si>
  <si>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</si>
  <si>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</si>
  <si>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</si>
  <si>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</si>
  <si>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</si>
  <si>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</si>
  <si>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</si>
  <si>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</si>
  <si>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</si>
  <si>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</si>
  <si>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</si>
  <si>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</si>
  <si>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</si>
  <si>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</si>
  <si>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</si>
  <si>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</si>
  <si>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</si>
  <si>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</si>
  <si>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</si>
  <si>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</si>
  <si>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</si>
  <si>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</si>
  <si>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</si>
  <si>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</si>
  <si>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</si>
  <si>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</si>
  <si>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</si>
  <si>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</si>
  <si>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</si>
  <si>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</si>
  <si>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</si>
  <si>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</si>
  <si>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</si>
  <si>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</si>
  <si>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</si>
  <si>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</si>
  <si>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</si>
  <si>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</si>
  <si>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</si>
  <si>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</si>
  <si>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</si>
  <si>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</si>
  <si>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</si>
  <si>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</si>
  <si>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</si>
  <si>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</si>
  <si>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</si>
  <si>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</si>
  <si>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</si>
  <si>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</si>
  <si>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</si>
  <si>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</si>
  <si>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</si>
  <si>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</si>
  <si>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</si>
  <si>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</si>
  <si>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</si>
  <si>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</si>
  <si>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</si>
  <si>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</si>
  <si>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</si>
  <si>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</si>
  <si>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</si>
  <si>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</si>
  <si>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</si>
  <si>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</si>
  <si>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</si>
  <si>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</si>
  <si>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</si>
  <si>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</si>
  <si>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</si>
  <si>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</si>
  <si>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</si>
  <si>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</si>
  <si>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</si>
  <si>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</si>
  <si>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</si>
  <si>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</si>
  <si>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</si>
  <si>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</si>
  <si>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</si>
  <si>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</si>
  <si>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</si>
  <si>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</si>
  <si>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</si>
  <si>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</si>
  <si>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</si>
  <si>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</si>
  <si>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</si>
  <si>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</si>
  <si>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</si>
  <si>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</si>
  <si>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</si>
  <si>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</si>
  <si>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</si>
  <si>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</si>
  <si>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</si>
  <si>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</si>
  <si>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</si>
  <si>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</si>
  <si>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</si>
  <si>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</si>
  <si>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</si>
  <si>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</si>
  <si>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</si>
  <si>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</si>
  <si>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</si>
  <si>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</si>
  <si>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</si>
  <si>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</si>
  <si>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</si>
  <si>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</si>
  <si>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</si>
  <si>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</si>
  <si>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</si>
  <si>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</si>
  <si>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</si>
  <si>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</si>
  <si>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</si>
  <si>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</si>
  <si>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</si>
  <si>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</si>
  <si>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</si>
  <si>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</si>
  <si>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</si>
  <si>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</si>
  <si>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</si>
  <si>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</si>
  <si>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</si>
  <si>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</si>
  <si>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</si>
  <si>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</si>
  <si>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</si>
  <si>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</si>
  <si>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</si>
  <si>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</si>
  <si>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</si>
  <si>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</si>
  <si>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</si>
  <si>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</si>
  <si>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</si>
  <si>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</si>
  <si>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</si>
  <si>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</si>
  <si>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</si>
  <si>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</si>
  <si>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</si>
  <si>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</si>
  <si>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</si>
  <si>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</si>
  <si>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</si>
  <si>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</si>
  <si>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</si>
  <si>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</si>
  <si>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</si>
  <si>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</si>
  <si>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</si>
  <si>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</si>
  <si>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</si>
  <si>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</si>
  <si>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</si>
  <si>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</si>
  <si>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</si>
  <si>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</si>
  <si>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</si>
  <si>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</si>
  <si>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</si>
  <si>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</si>
  <si>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</si>
  <si>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</si>
  <si>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</si>
  <si>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</si>
  <si>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</si>
  <si>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</si>
  <si>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</si>
  <si>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</si>
  <si>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</si>
  <si>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</si>
  <si>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</si>
  <si>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</si>
  <si>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</si>
  <si>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</si>
  <si>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</si>
  <si>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</si>
  <si>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</si>
  <si>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</si>
  <si>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</si>
  <si>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</si>
  <si>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</si>
  <si>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</si>
  <si>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</si>
  <si>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</si>
  <si>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</si>
  <si>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</si>
  <si>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</si>
  <si>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</si>
  <si>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</si>
  <si>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</si>
  <si>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</si>
  <si>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</si>
  <si>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</si>
  <si>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</si>
  <si>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</si>
  <si>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</si>
  <si>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</si>
  <si>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</si>
  <si>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</si>
  <si>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</si>
  <si>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</si>
  <si>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</si>
  <si>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</si>
  <si>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</si>
  <si>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</si>
  <si>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</si>
  <si>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</si>
  <si>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</si>
  <si>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</si>
  <si>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</si>
  <si>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</si>
  <si>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</si>
  <si>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</si>
  <si>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</si>
  <si>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</si>
  <si>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</si>
  <si>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</si>
  <si>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</si>
  <si>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</si>
  <si>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</si>
  <si>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</si>
  <si>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</si>
  <si>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</si>
  <si>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</si>
  <si>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</si>
  <si>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</si>
  <si>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</si>
  <si>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</si>
  <si>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</si>
  <si>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</si>
  <si>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</si>
  <si>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</si>
  <si>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</si>
  <si>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</si>
  <si>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</si>
  <si>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</si>
  <si>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</si>
  <si>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</si>
  <si>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</si>
  <si>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</si>
  <si>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</si>
  <si>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</si>
  <si>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</si>
  <si>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</si>
  <si>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</si>
  <si>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</si>
  <si>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</si>
  <si>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</si>
  <si>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</si>
  <si>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</si>
  <si>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</si>
  <si>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</si>
  <si>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</si>
  <si>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</si>
  <si>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</si>
  <si>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</si>
  <si>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</si>
  <si>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</si>
  <si>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</si>
  <si>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</si>
  <si>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</si>
  <si>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</si>
  <si>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</si>
  <si>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</si>
  <si>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</si>
  <si>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</si>
  <si>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</si>
  <si>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</si>
  <si>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</si>
  <si>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</si>
  <si>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</si>
  <si>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</si>
  <si>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</si>
  <si>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</si>
  <si>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</si>
  <si>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</si>
  <si>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</si>
  <si>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</si>
  <si>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</si>
  <si>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</si>
  <si>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</si>
  <si>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</si>
  <si>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</si>
  <si>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</si>
  <si>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</si>
  <si>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</si>
  <si>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</si>
  <si>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</si>
  <si>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</si>
  <si>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</si>
  <si>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</si>
  <si>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</si>
  <si>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</si>
  <si>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</si>
  <si>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</si>
  <si>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</si>
  <si>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</si>
  <si>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</si>
  <si>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</si>
  <si>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</si>
  <si>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</si>
  <si>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</si>
  <si>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</si>
  <si>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</si>
  <si>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</si>
  <si>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</si>
  <si>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</si>
  <si>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</si>
  <si>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</si>
  <si>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</si>
  <si>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</si>
  <si>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</si>
  <si>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</si>
  <si>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</si>
  <si>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</si>
  <si>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</si>
  <si>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</si>
  <si>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</si>
  <si>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</si>
  <si>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</si>
  <si>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</si>
  <si>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</si>
  <si>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</si>
  <si>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</si>
  <si>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</si>
  <si>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</si>
  <si>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</si>
  <si>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</si>
  <si>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</si>
  <si>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</si>
  <si>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</si>
  <si>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</si>
  <si>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</si>
  <si>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</si>
  <si>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</si>
  <si>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</si>
  <si>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</si>
  <si>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</si>
  <si>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</si>
  <si>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</si>
  <si>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</si>
  <si>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</si>
  <si>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</si>
  <si>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</si>
  <si>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</si>
  <si>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</si>
  <si>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</si>
  <si>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</si>
  <si>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</si>
  <si>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</si>
  <si>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</si>
  <si>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</si>
  <si>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</si>
  <si>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</si>
  <si>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</si>
  <si>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</si>
  <si>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</si>
  <si>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</si>
  <si>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</si>
  <si>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</si>
  <si>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</si>
  <si>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</si>
  <si>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</si>
  <si>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</si>
  <si>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</si>
  <si>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</si>
  <si>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</si>
  <si>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</si>
  <si>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</si>
  <si>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</si>
  <si>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</si>
  <si>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</si>
  <si>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</si>
  <si>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</si>
  <si>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</si>
  <si>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</si>
  <si>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</si>
  <si>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</si>
  <si>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</si>
  <si>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</si>
  <si>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</si>
  <si>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</si>
  <si>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</si>
  <si>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</si>
  <si>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</si>
  <si>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</si>
  <si>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</si>
  <si>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</si>
  <si>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</si>
  <si>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</si>
  <si>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</si>
  <si>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</si>
  <si>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</si>
  <si>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</si>
  <si>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</si>
  <si>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</si>
  <si>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</si>
  <si>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</si>
  <si>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</si>
  <si>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</si>
  <si>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</si>
  <si>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</si>
  <si>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</si>
  <si>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</si>
  <si>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</si>
  <si>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</si>
  <si>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</si>
  <si>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</si>
  <si>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</si>
  <si>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</si>
  <si>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</si>
  <si>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</si>
  <si>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</si>
  <si>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</si>
  <si>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</si>
  <si>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</si>
  <si>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</si>
  <si>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</si>
  <si>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</si>
  <si>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</si>
  <si>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</si>
  <si>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</si>
  <si>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</si>
  <si>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</si>
  <si>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</si>
  <si>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</si>
  <si>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</si>
  <si>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</si>
  <si>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</si>
  <si>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</si>
  <si>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</si>
  <si>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</si>
  <si>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</si>
  <si>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</si>
  <si>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</si>
  <si>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</si>
  <si>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</si>
  <si>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</si>
  <si>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</si>
  <si>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</si>
  <si>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</si>
  <si>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</si>
  <si>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</si>
  <si>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</si>
  <si>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</si>
  <si>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</si>
  <si>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</si>
  <si>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</si>
  <si>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</si>
  <si>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</si>
  <si>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</si>
  <si>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</si>
  <si>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</si>
  <si>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</si>
  <si>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</si>
  <si>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</si>
  <si>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</si>
  <si>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</si>
  <si>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</si>
  <si>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</si>
  <si>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</si>
  <si>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</si>
  <si>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</si>
  <si>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</si>
  <si>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</si>
  <si>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</si>
  <si>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</si>
  <si>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</si>
  <si>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</si>
  <si>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</si>
  <si>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</si>
  <si>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</si>
  <si>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</si>
  <si>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</si>
  <si>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</si>
  <si>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</si>
  <si>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</si>
  <si>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</si>
  <si>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</si>
  <si>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</si>
  <si>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</si>
  <si>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</si>
  <si>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</si>
  <si>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</si>
  <si>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</si>
  <si>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</si>
  <si>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</si>
  <si>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</si>
  <si>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</si>
  <si>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</si>
  <si>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</si>
  <si>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</si>
  <si>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</si>
  <si>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</si>
  <si>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</si>
  <si>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</si>
  <si>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</si>
  <si>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</si>
  <si>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</si>
  <si>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</si>
  <si>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</si>
  <si>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</si>
  <si>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</si>
  <si>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</si>
  <si>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</si>
  <si>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</si>
  <si>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</si>
  <si>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</si>
  <si>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</si>
  <si>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</si>
  <si>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</si>
  <si>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</si>
  <si>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</si>
  <si>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</si>
  <si>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</si>
  <si>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</si>
  <si>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</si>
  <si>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</si>
  <si>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</si>
  <si>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</si>
  <si>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</si>
  <si>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</si>
  <si>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</si>
  <si>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</si>
  <si>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</si>
  <si>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</si>
  <si>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</si>
  <si>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</si>
  <si>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</si>
  <si>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</si>
  <si>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</si>
  <si>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</si>
  <si>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</si>
  <si>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</si>
  <si>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</si>
  <si>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</si>
  <si>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</si>
  <si>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</si>
  <si>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</si>
  <si>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</si>
  <si>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</si>
  <si>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</si>
  <si>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</si>
  <si>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</si>
  <si>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</si>
  <si>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</si>
  <si>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</si>
  <si>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</si>
  <si>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</si>
  <si>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</si>
  <si>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</si>
  <si>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</si>
  <si>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</si>
  <si>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</si>
  <si>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</si>
  <si>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</si>
  <si>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</si>
  <si>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</si>
  <si>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</si>
  <si>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</si>
  <si>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</si>
  <si>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</si>
  <si>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</si>
  <si>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</si>
  <si>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</si>
  <si>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</si>
  <si>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</si>
  <si>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</si>
  <si>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</si>
  <si>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</si>
  <si>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</si>
  <si>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</si>
  <si>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</si>
  <si>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</si>
  <si>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</si>
  <si>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</si>
  <si>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</si>
  <si>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</si>
  <si>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</si>
  <si>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</si>
  <si>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</si>
  <si>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</si>
  <si>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</si>
  <si>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</si>
  <si>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</si>
  <si>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</si>
  <si>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</si>
  <si>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</si>
  <si>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</si>
  <si>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</si>
  <si>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</si>
  <si>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</si>
  <si>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</si>
  <si>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</si>
  <si>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</si>
  <si>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</si>
  <si>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</si>
  <si>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</si>
  <si>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</si>
  <si>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</si>
  <si>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</si>
  <si>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</si>
  <si>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</si>
  <si>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</si>
  <si>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</si>
  <si>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</si>
  <si>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</si>
  <si>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</si>
  <si>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</si>
  <si>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</si>
  <si>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</si>
  <si>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</si>
  <si>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</si>
  <si>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</si>
  <si>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</si>
  <si>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</si>
  <si>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</si>
  <si>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</si>
  <si>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</si>
  <si>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</si>
  <si>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</si>
  <si>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</si>
  <si>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</si>
  <si>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</si>
  <si>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</si>
  <si>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</si>
  <si>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</si>
  <si>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</si>
  <si>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</si>
  <si>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</si>
  <si>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</si>
  <si>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</si>
  <si>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</si>
  <si>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</si>
  <si>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</si>
  <si>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</si>
  <si>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</si>
  <si>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</si>
  <si>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</si>
  <si>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</si>
  <si>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</si>
  <si>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</si>
  <si>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</si>
  <si>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</si>
  <si>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</si>
  <si>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</si>
  <si>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</si>
  <si>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</si>
  <si>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</si>
  <si>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</si>
  <si>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</si>
  <si>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</si>
  <si>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</si>
  <si>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</si>
  <si>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</si>
  <si>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</si>
  <si>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</si>
  <si>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</si>
  <si>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</si>
  <si>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</si>
  <si>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</si>
  <si>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</si>
  <si>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</si>
  <si>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</si>
  <si>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</si>
  <si>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</si>
  <si>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</si>
  <si>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</si>
  <si>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</si>
  <si>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</si>
  <si>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</si>
  <si>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</si>
  <si>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</si>
  <si>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</si>
  <si>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</si>
  <si>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</si>
  <si>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</si>
  <si>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</si>
  <si>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</si>
  <si>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</si>
  <si>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</si>
  <si>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</si>
  <si>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</si>
  <si>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</si>
  <si>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</si>
  <si>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</si>
  <si>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</si>
  <si>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</si>
  <si>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</si>
  <si>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</si>
  <si>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</si>
  <si>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</si>
  <si>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</si>
  <si>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</si>
  <si>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</si>
  <si>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</si>
  <si>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</si>
  <si>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</si>
  <si>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</si>
  <si>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</si>
  <si>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</si>
  <si>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</si>
  <si>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</si>
  <si>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</si>
  <si>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</si>
  <si>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</si>
  <si>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</si>
  <si>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</si>
  <si>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</si>
  <si>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</si>
  <si>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</si>
  <si>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</si>
  <si>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</si>
  <si>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</si>
  <si>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</si>
  <si>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</si>
  <si>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</si>
  <si>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</si>
  <si>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</si>
  <si>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</si>
  <si>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</si>
  <si>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</si>
  <si>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</si>
  <si>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</si>
  <si>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</si>
  <si>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</si>
  <si>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</si>
  <si>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</si>
  <si>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</si>
  <si>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</si>
  <si>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</si>
  <si>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</si>
  <si>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</si>
  <si>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</si>
  <si>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</si>
  <si>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</si>
  <si>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</si>
  <si>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</si>
  <si>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</si>
  <si>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</si>
  <si>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</si>
  <si>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</si>
  <si>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</si>
  <si>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</si>
  <si>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</si>
  <si>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</si>
  <si>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</si>
  <si>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</si>
  <si>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</si>
  <si>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</si>
  <si>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</si>
  <si>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</si>
  <si>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</si>
  <si>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</si>
  <si>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</si>
  <si>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</si>
  <si>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</si>
  <si>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</si>
  <si>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</si>
  <si>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</si>
  <si>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</si>
  <si>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</si>
  <si>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</si>
  <si>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</si>
  <si>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</si>
  <si>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</si>
  <si>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</si>
  <si>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</si>
  <si>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</si>
  <si>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</si>
  <si>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</si>
  <si>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</si>
  <si>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</si>
  <si>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</si>
  <si>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</si>
  <si>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</si>
  <si>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</si>
  <si>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</si>
  <si>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</si>
  <si>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</si>
  <si>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</si>
  <si>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</si>
  <si>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</si>
  <si>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</si>
  <si>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</si>
  <si>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</si>
  <si>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</si>
  <si>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</si>
  <si>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</si>
  <si>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</si>
  <si>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</si>
  <si>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</si>
  <si>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</si>
  <si>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</si>
  <si>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</si>
  <si>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</si>
  <si>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</si>
  <si>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</si>
  <si>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</si>
  <si>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</si>
  <si>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</si>
  <si>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</si>
  <si>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</si>
  <si>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</si>
  <si>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</si>
  <si>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</si>
  <si>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</si>
  <si>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</si>
  <si>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</si>
  <si>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</si>
  <si>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</si>
  <si>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</si>
  <si>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</si>
  <si>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</si>
  <si>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</si>
  <si>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</si>
  <si>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</si>
  <si>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</si>
  <si>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</si>
  <si>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</si>
  <si>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</si>
  <si>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</si>
  <si>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</si>
  <si>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</si>
  <si>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</si>
  <si>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</si>
  <si>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</si>
  <si>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</si>
  <si>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</si>
  <si>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</si>
  <si>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</si>
  <si>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</si>
  <si>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</si>
  <si>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</si>
  <si>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</si>
  <si>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</si>
  <si>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</si>
  <si>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</si>
  <si>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</si>
  <si>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</si>
  <si>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</si>
  <si>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</si>
  <si>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</si>
  <si>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</si>
  <si>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</si>
  <si>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</si>
  <si>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</si>
  <si>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</si>
  <si>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</si>
  <si>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</si>
  <si>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</si>
  <si>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</si>
  <si>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</si>
  <si>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</si>
  <si>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</si>
  <si>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</si>
  <si>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</si>
  <si>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</si>
  <si>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</si>
  <si>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</si>
  <si>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</si>
  <si>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</si>
  <si>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</si>
  <si>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</si>
  <si>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</si>
  <si>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</si>
  <si>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</si>
  <si>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</si>
  <si>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</si>
  <si>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</si>
  <si>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</si>
  <si>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</si>
  <si>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</si>
  <si>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</si>
  <si>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</si>
  <si>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</si>
  <si>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</si>
  <si>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</si>
  <si>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</si>
  <si>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</si>
  <si>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</si>
  <si>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</si>
  <si>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</si>
  <si>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</si>
  <si>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</si>
  <si>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</si>
  <si>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</si>
  <si>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</si>
  <si>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</si>
  <si>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</si>
  <si>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</si>
  <si>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</si>
  <si>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</si>
  <si>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</si>
  <si>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</si>
  <si>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</si>
  <si>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</si>
  <si>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</si>
  <si>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</si>
  <si>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</si>
  <si>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</si>
  <si>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</si>
  <si>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</si>
  <si>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</si>
  <si>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</si>
  <si>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</si>
  <si>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</si>
  <si>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</si>
  <si>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</si>
  <si>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</si>
  <si>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</si>
  <si>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</si>
  <si>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</si>
  <si>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</si>
  <si>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</si>
  <si>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</si>
  <si>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</si>
  <si>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</si>
  <si>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</si>
  <si>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</si>
  <si>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</si>
  <si>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</si>
  <si>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</si>
  <si>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</si>
  <si>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</si>
  <si>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</si>
  <si>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</si>
  <si>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</si>
  <si>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</si>
  <si>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</si>
  <si>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</si>
  <si>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</si>
  <si>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</si>
  <si>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</si>
  <si>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</si>
  <si>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</si>
  <si>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</si>
  <si>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</si>
  <si>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</si>
  <si>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</si>
  <si>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</si>
  <si>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</si>
  <si>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</si>
  <si>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</si>
  <si>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</si>
  <si>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</si>
  <si>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</si>
  <si>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</si>
  <si>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</si>
  <si>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</si>
  <si>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</si>
  <si>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</si>
  <si>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</si>
  <si>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</si>
  <si>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</si>
  <si>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</si>
  <si>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</si>
  <si>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</si>
  <si>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</si>
  <si>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</si>
  <si>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</si>
  <si>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</si>
  <si>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</si>
  <si>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</si>
  <si>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</si>
  <si>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</si>
  <si>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</si>
  <si>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</si>
  <si>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</si>
  <si>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</si>
  <si>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</si>
  <si>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</si>
  <si>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</si>
  <si>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</si>
  <si>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</si>
  <si>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</si>
  <si>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</si>
  <si>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</si>
  <si>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</si>
  <si>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</si>
  <si>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</si>
  <si>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</si>
  <si>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</si>
  <si>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</si>
  <si>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</si>
  <si>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</si>
  <si>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</si>
  <si>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</si>
  <si>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</si>
  <si>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</si>
  <si>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</si>
  <si>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</si>
  <si>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</si>
  <si>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</si>
  <si>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</si>
  <si>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</si>
  <si>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</si>
  <si>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</si>
  <si>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</si>
  <si>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</si>
  <si>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</si>
  <si>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</si>
  <si>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</si>
  <si>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</si>
  <si>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</si>
  <si>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</si>
  <si>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</si>
  <si>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</si>
  <si>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</si>
  <si>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</si>
  <si>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</si>
  <si>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</si>
  <si>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</si>
  <si>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</si>
  <si>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</si>
  <si>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</si>
  <si>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</si>
  <si>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</si>
  <si>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</si>
  <si>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</si>
  <si>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</si>
  <si>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</si>
  <si>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</si>
  <si>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</si>
  <si>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</si>
  <si>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</si>
  <si>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</si>
  <si>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</si>
  <si>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</si>
  <si>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</si>
  <si>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</si>
  <si>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</si>
  <si>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</si>
  <si>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</si>
  <si>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</si>
  <si>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</si>
  <si>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</si>
  <si>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</si>
  <si>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</si>
  <si>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</si>
  <si>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</si>
  <si>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</si>
  <si>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</si>
  <si>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</si>
  <si>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</si>
  <si>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</si>
  <si>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</si>
  <si>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</si>
  <si>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</si>
  <si>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</si>
  <si>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</si>
  <si>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</si>
  <si>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</si>
  <si>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</si>
  <si>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</si>
  <si>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</si>
  <si>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</si>
  <si>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</si>
  <si>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</si>
  <si>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</si>
  <si>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</si>
  <si>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</si>
  <si>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</si>
  <si>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</si>
  <si>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</si>
  <si>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</si>
  <si>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</si>
  <si>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</si>
  <si>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</si>
  <si>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</si>
  <si>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</si>
  <si>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</si>
  <si>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</si>
  <si>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</si>
  <si>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</si>
  <si>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</si>
  <si>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</si>
  <si>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</si>
  <si>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</si>
  <si>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</si>
  <si>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</si>
  <si>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</si>
  <si>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</si>
  <si>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</si>
  <si>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</si>
  <si>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</si>
  <si>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</si>
  <si>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</si>
  <si>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</si>
  <si>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</si>
  <si>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</si>
  <si>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</si>
  <si>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</si>
  <si>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</si>
  <si>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</si>
  <si>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</si>
  <si>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</si>
  <si>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</si>
  <si>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</si>
  <si>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</si>
  <si>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</si>
  <si>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</si>
  <si>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</si>
  <si>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</si>
  <si>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</si>
  <si>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</si>
  <si>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</si>
  <si>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</si>
  <si>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</si>
  <si>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</si>
  <si>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</si>
  <si>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</si>
  <si>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</si>
  <si>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</si>
  <si>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</si>
  <si>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</si>
  <si>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</si>
  <si>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</si>
  <si>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</si>
  <si>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</si>
  <si>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</si>
  <si>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</si>
  <si>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</si>
  <si>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</si>
  <si>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</si>
  <si>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</si>
  <si>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</si>
  <si>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</si>
  <si>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</si>
  <si>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</si>
  <si>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</si>
  <si>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</si>
  <si>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</si>
  <si>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</si>
  <si>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</si>
  <si>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</si>
  <si>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</si>
  <si>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</si>
  <si>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</si>
  <si>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</si>
  <si>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</si>
  <si>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</si>
  <si>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</si>
  <si>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</si>
  <si>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</si>
  <si>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</si>
  <si>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</si>
  <si>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</si>
  <si>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</si>
  <si>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</si>
  <si>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</si>
  <si>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</si>
  <si>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</si>
  <si>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</si>
  <si>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</si>
  <si>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</si>
  <si>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</si>
  <si>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</si>
  <si>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</si>
  <si>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</si>
  <si>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</si>
  <si>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</si>
  <si>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</si>
  <si>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</si>
  <si>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</si>
  <si>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</si>
  <si>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</si>
  <si>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</si>
  <si>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</si>
  <si>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</si>
  <si>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</si>
  <si>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</si>
  <si>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</si>
  <si>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</si>
  <si>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</si>
  <si>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</si>
  <si>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</si>
  <si>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</si>
  <si>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</si>
  <si>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</si>
  <si>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</si>
  <si>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</si>
  <si>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</si>
  <si>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</si>
  <si>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</si>
  <si>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</si>
  <si>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</si>
  <si>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</si>
  <si>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</si>
  <si>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</si>
  <si>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</si>
  <si>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</si>
  <si>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</si>
  <si>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</si>
  <si>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</si>
  <si>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</si>
  <si>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</si>
  <si>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</si>
  <si>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</si>
  <si>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</si>
  <si>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</si>
  <si>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</si>
  <si>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</si>
  <si>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</si>
  <si>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</si>
  <si>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</si>
  <si>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</si>
  <si>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</si>
  <si>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</si>
  <si>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</si>
  <si>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</si>
  <si>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</si>
  <si>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</si>
  <si>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</si>
  <si>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</si>
  <si>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</si>
  <si>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</si>
  <si>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</si>
  <si>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</si>
  <si>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</si>
  <si>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</si>
  <si>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</si>
  <si>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</si>
  <si>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</si>
  <si>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</si>
  <si>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</si>
  <si>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</si>
  <si>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</si>
  <si>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</si>
  <si>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</si>
  <si>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</si>
  <si>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</si>
  <si>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</si>
  <si>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</si>
  <si>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</si>
  <si>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</si>
  <si>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</si>
  <si>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</si>
  <si>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</si>
  <si>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</si>
  <si>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</si>
  <si>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</si>
  <si>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</si>
  <si>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</si>
  <si>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</si>
  <si>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</si>
  <si>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</si>
  <si>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</si>
  <si>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</si>
  <si>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</si>
  <si>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</si>
  <si>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</si>
  <si>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</si>
  <si>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</si>
  <si>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</si>
  <si>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</si>
  <si>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</si>
  <si>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</si>
  <si>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</si>
  <si>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</si>
  <si>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</si>
  <si>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</si>
  <si>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</si>
  <si>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</si>
  <si>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</si>
  <si>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</si>
  <si>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</si>
  <si>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</si>
  <si>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</si>
  <si>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</si>
  <si>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</si>
  <si>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</si>
  <si>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</si>
  <si>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</si>
  <si>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</si>
  <si>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</si>
  <si>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</si>
  <si>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</si>
  <si>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</si>
  <si>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</si>
  <si>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</si>
  <si>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</si>
  <si>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</si>
  <si>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</si>
  <si>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</si>
  <si>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</si>
  <si>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</si>
  <si>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</si>
  <si>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</si>
  <si>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</si>
  <si>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</si>
  <si>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</si>
  <si>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</si>
  <si>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</si>
  <si>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</si>
  <si>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</si>
  <si>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</si>
  <si>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</si>
  <si>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</si>
  <si>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</si>
  <si>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</si>
  <si>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</si>
  <si>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</si>
  <si>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</si>
  <si>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</si>
  <si>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</si>
  <si>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</si>
  <si>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</si>
  <si>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</si>
  <si>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</si>
  <si>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</si>
  <si>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</si>
  <si>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</si>
  <si>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</si>
  <si>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</si>
  <si>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</si>
  <si>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</si>
  <si>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</si>
  <si>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</si>
  <si>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</si>
  <si>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</si>
  <si>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</si>
  <si>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</si>
  <si>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</si>
  <si>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</si>
  <si>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</si>
  <si>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</si>
  <si>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</si>
  <si>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</si>
  <si>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</si>
  <si>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</si>
  <si>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</si>
  <si>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</si>
  <si>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</si>
  <si>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</si>
  <si>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</si>
  <si>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</si>
  <si>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</si>
  <si>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</si>
  <si>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</si>
  <si>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</si>
  <si>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</si>
  <si>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</si>
  <si>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</si>
  <si>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</si>
  <si>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</si>
  <si>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</si>
  <si>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</si>
  <si>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</si>
  <si>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</si>
  <si>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</si>
  <si>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</si>
  <si>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</si>
  <si>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</si>
  <si>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</si>
  <si>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</si>
  <si>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</si>
  <si>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</si>
  <si>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</si>
  <si>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</si>
  <si>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</si>
  <si>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</si>
  <si>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</si>
  <si>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</si>
  <si>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</si>
  <si>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</si>
  <si>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</si>
  <si>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</si>
  <si>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</si>
  <si>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</si>
  <si>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</si>
  <si>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</si>
  <si>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</si>
  <si>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</si>
  <si>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</si>
  <si>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</si>
  <si>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</si>
  <si>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</si>
  <si>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</si>
  <si>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</si>
  <si>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</si>
  <si>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</si>
  <si>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</si>
  <si>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</si>
  <si>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</si>
  <si>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</si>
  <si>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</si>
  <si>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</si>
  <si>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</si>
  <si>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</si>
  <si>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</si>
  <si>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</si>
  <si>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</si>
  <si>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</si>
  <si>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</si>
  <si>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</si>
  <si>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</si>
  <si>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</si>
  <si>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</si>
  <si>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</si>
  <si>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</si>
  <si>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</si>
  <si>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</si>
  <si>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</si>
  <si>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</si>
  <si>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</si>
  <si>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</si>
  <si>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</si>
  <si>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</si>
  <si>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</si>
  <si>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</si>
  <si>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</si>
  <si>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</si>
  <si>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</si>
  <si>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</si>
  <si>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</si>
  <si>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</si>
  <si>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</si>
  <si>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</si>
  <si>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</si>
  <si>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</si>
  <si>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</si>
  <si>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</si>
  <si>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</si>
  <si>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</si>
  <si>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</si>
  <si>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</si>
  <si>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</si>
  <si>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</si>
  <si>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</si>
  <si>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</si>
  <si>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</si>
  <si>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</si>
  <si>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</si>
  <si>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</si>
  <si>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</si>
  <si>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</si>
  <si>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</si>
  <si>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</si>
  <si>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</si>
  <si>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</si>
  <si>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</si>
  <si>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</si>
  <si>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</si>
  <si>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</si>
  <si>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</si>
  <si>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</si>
  <si>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</si>
  <si>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</si>
  <si>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</si>
  <si>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</si>
  <si>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</si>
  <si>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</si>
  <si>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</si>
  <si>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</si>
  <si>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</si>
  <si>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</si>
  <si>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</si>
  <si>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</si>
  <si>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</si>
  <si>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</si>
  <si>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</si>
  <si>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</si>
  <si>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</si>
  <si>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</si>
  <si>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</si>
  <si>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</si>
  <si>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</si>
  <si>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</si>
  <si>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</si>
  <si>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</si>
  <si>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</si>
  <si>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</si>
  <si>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</si>
  <si>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</si>
  <si>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</si>
  <si>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</si>
  <si>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</si>
  <si>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</si>
  <si>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</si>
  <si>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</si>
  <si>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</si>
  <si>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</si>
  <si>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</si>
  <si>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</si>
  <si>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</si>
  <si>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</si>
  <si>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</si>
  <si>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</si>
  <si>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</si>
  <si>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</si>
  <si>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</si>
  <si>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</si>
  <si>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</si>
  <si>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</si>
  <si>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</si>
  <si>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</si>
  <si>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</si>
  <si>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</si>
  <si>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</si>
  <si>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</si>
  <si>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</si>
  <si>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</si>
  <si>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</si>
  <si>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</si>
  <si>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</si>
  <si>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</si>
  <si>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</si>
  <si>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</si>
  <si>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</si>
  <si>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</si>
  <si>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</si>
  <si>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</si>
  <si>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</si>
  <si>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</si>
  <si>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</si>
  <si>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</si>
  <si>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</si>
  <si>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</si>
  <si>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</si>
  <si>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</si>
  <si>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</si>
  <si>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</si>
  <si>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</si>
  <si>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</si>
  <si>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</si>
  <si>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</si>
  <si>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</si>
  <si>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</si>
  <si>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</si>
  <si>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</si>
  <si>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</si>
  <si>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</si>
  <si>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</si>
  <si>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</si>
  <si>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</si>
  <si>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</si>
  <si>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</si>
  <si>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</si>
  <si>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</si>
  <si>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</si>
  <si>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</si>
  <si>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</si>
  <si>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</si>
  <si>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</si>
  <si>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</si>
  <si>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</si>
  <si>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</si>
  <si>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</si>
  <si>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</si>
  <si>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</si>
  <si>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</si>
  <si>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</si>
  <si>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</si>
  <si>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</si>
  <si>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</si>
  <si>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</si>
  <si>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</si>
  <si>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</si>
  <si>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</si>
  <si>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</si>
  <si>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</si>
  <si>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</si>
  <si>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</si>
  <si>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</si>
  <si>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</si>
  <si>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</si>
  <si>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</si>
  <si>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</si>
  <si>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</si>
  <si>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</si>
  <si>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</si>
  <si>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</si>
  <si>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</si>
  <si>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</si>
  <si>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</si>
  <si>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</si>
  <si>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</si>
  <si>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</si>
  <si>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</si>
  <si>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</si>
  <si>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</si>
  <si>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</si>
  <si>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</si>
  <si>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</si>
  <si>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</si>
  <si>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</si>
  <si>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</si>
  <si>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</si>
  <si>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</si>
  <si>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</si>
  <si>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</si>
  <si>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</si>
  <si>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</si>
  <si>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</si>
  <si>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</si>
  <si>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</si>
  <si>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</si>
  <si>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</si>
  <si>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</si>
  <si>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</si>
  <si>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</si>
  <si>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</si>
  <si>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</si>
  <si>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</si>
  <si>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</si>
  <si>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</si>
  <si>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</si>
  <si>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</si>
  <si>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</si>
  <si>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</si>
  <si>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</si>
  <si>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</si>
  <si>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</si>
  <si>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</si>
  <si>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</si>
  <si>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</si>
  <si>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</si>
  <si>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</si>
  <si>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</si>
  <si>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</si>
  <si>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</si>
  <si>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</si>
  <si>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</si>
  <si>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</si>
  <si>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</si>
  <si>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</si>
  <si>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</si>
  <si>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</si>
  <si>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</si>
  <si>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</si>
  <si>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</si>
  <si>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</si>
  <si>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</si>
  <si>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</si>
  <si>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</si>
  <si>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</si>
  <si>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</si>
  <si>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</si>
  <si>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</si>
  <si>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</si>
  <si>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</si>
  <si>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</si>
  <si>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</si>
  <si>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</si>
  <si>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</si>
  <si>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</si>
  <si>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</si>
  <si>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</si>
  <si>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</si>
  <si>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</si>
  <si>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</si>
  <si>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</si>
  <si>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</si>
  <si>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</si>
  <si>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</si>
  <si>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</si>
  <si>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</si>
  <si>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</si>
  <si>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</si>
  <si>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</si>
  <si>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</si>
  <si>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</si>
  <si>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</si>
  <si>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</si>
  <si>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</si>
  <si>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</si>
  <si>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</si>
  <si>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</si>
  <si>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</si>
  <si>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</si>
  <si>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</si>
  <si>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</si>
  <si>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</si>
  <si>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</si>
  <si>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</si>
  <si>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</si>
  <si>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</si>
  <si>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</si>
  <si>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</si>
  <si>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</si>
  <si>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</si>
  <si>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</si>
  <si>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</si>
  <si>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</si>
  <si>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</si>
  <si>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</si>
  <si>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</si>
  <si>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</si>
  <si>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</si>
  <si>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</si>
  <si>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</si>
  <si>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</si>
  <si>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</si>
  <si>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</si>
  <si>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</si>
  <si>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</si>
  <si>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</si>
  <si>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</si>
  <si>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</si>
  <si>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</si>
  <si>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</si>
  <si>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</si>
  <si>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</si>
  <si>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</si>
  <si>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</si>
  <si>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</si>
  <si>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</si>
  <si>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</si>
  <si>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</si>
  <si>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</si>
  <si>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</si>
  <si>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</si>
  <si>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</si>
  <si>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</si>
  <si>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</si>
  <si>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</si>
  <si>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</si>
  <si>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</si>
  <si>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</si>
  <si>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</si>
  <si>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</si>
  <si>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</si>
  <si>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</si>
  <si>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</si>
  <si>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</si>
  <si>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</si>
  <si>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</si>
  <si>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</si>
  <si>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</si>
  <si>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</si>
  <si>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</si>
  <si>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</si>
  <si>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</si>
  <si>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</si>
  <si>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</si>
  <si>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</si>
  <si>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</si>
  <si>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</si>
  <si>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</si>
  <si>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</si>
  <si>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</si>
  <si>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</si>
  <si>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</si>
  <si>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</si>
  <si>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</si>
  <si>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</si>
  <si>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</si>
  <si>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</si>
  <si>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</si>
  <si>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</si>
  <si>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</si>
  <si>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</si>
  <si>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</si>
  <si>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</si>
  <si>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</si>
  <si>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</si>
  <si>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</si>
  <si>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</si>
  <si>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</si>
  <si>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</si>
  <si>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</si>
  <si>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</si>
  <si>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</si>
  <si>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</si>
  <si>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</si>
  <si>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</si>
  <si>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</si>
  <si>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</si>
  <si>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</si>
  <si>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</si>
  <si>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</si>
  <si>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</si>
  <si>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</si>
  <si>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</si>
  <si>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</si>
  <si>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</si>
  <si>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</si>
  <si>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</si>
  <si>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</si>
  <si>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</si>
  <si>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</si>
  <si>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</si>
  <si>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</si>
  <si>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</si>
  <si>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</si>
  <si>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</si>
  <si>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</si>
  <si>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</si>
  <si>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</si>
  <si>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</si>
  <si>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</si>
  <si>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</si>
  <si>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</si>
  <si>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</si>
  <si>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</si>
  <si>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</si>
  <si>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</si>
  <si>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</si>
  <si>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</si>
  <si>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</si>
  <si>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</si>
  <si>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</si>
  <si>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</si>
  <si>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</si>
  <si>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</si>
  <si>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</si>
  <si>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</si>
  <si>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</si>
  <si>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</si>
  <si>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</si>
  <si>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</si>
  <si>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</si>
  <si>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</si>
  <si>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</si>
  <si>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</si>
  <si>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</si>
  <si>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</si>
  <si>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</si>
  <si>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</si>
  <si>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</si>
  <si>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</si>
  <si>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</si>
  <si>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</si>
  <si>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</si>
  <si>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</si>
  <si>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</si>
  <si>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</si>
  <si>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</si>
  <si>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</si>
  <si>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</si>
  <si>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</si>
  <si>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</si>
  <si>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</si>
  <si>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</si>
  <si>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</si>
  <si>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</si>
  <si>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</si>
  <si>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</si>
  <si>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</si>
  <si>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</si>
  <si>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</si>
  <si>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</si>
  <si>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</si>
  <si>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</si>
  <si>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</si>
  <si>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</si>
  <si>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</si>
  <si>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</si>
  <si>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</si>
  <si>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</si>
  <si>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</si>
  <si>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</si>
  <si>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</si>
  <si>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</si>
  <si>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</si>
  <si>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</si>
  <si>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</si>
  <si>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</si>
  <si>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</si>
  <si>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</si>
  <si>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</si>
  <si>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</si>
  <si>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</si>
  <si>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</si>
  <si>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</si>
  <si>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</si>
  <si>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</si>
  <si>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</si>
  <si>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</si>
  <si>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</si>
  <si>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</si>
  <si>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</si>
  <si>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</si>
  <si>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</si>
  <si>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</si>
  <si>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</si>
  <si>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</si>
  <si>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</si>
  <si>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</si>
  <si>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</si>
  <si>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</si>
  <si>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</si>
  <si>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</si>
  <si>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</si>
  <si>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</si>
  <si>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</si>
  <si>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</si>
  <si>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</si>
  <si>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</si>
  <si>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</si>
  <si>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</si>
  <si>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</si>
  <si>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</si>
  <si>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</si>
  <si>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</si>
  <si>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</si>
  <si>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</si>
  <si>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</si>
  <si>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</si>
  <si>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</si>
  <si>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</si>
  <si>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</si>
  <si>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</si>
  <si>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</si>
  <si>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</si>
  <si>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</si>
  <si>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</si>
  <si>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</si>
  <si>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</si>
  <si>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</si>
  <si>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</si>
  <si>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</si>
  <si>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</si>
  <si>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</si>
  <si>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</si>
  <si>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</si>
  <si>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</si>
  <si>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</si>
  <si>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</si>
  <si>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</si>
  <si>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</si>
  <si>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</si>
  <si>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</si>
  <si>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</si>
  <si>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</si>
  <si>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</si>
  <si>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</si>
  <si>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</si>
  <si>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</si>
  <si>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</si>
  <si>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</si>
  <si>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</si>
  <si>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</si>
  <si>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</si>
  <si>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</si>
  <si>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</si>
  <si>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</si>
  <si>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</si>
  <si>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</si>
  <si>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</si>
  <si>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</si>
  <si>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</si>
  <si>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</si>
  <si>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</si>
  <si>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</si>
  <si>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</si>
  <si>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</si>
  <si>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</si>
  <si>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</si>
  <si>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</si>
  <si>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</si>
  <si>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</si>
  <si>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</si>
  <si>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</si>
  <si>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</si>
  <si>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</si>
  <si>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</si>
  <si>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</si>
  <si>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</si>
  <si>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</si>
  <si>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</si>
  <si>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</si>
  <si>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</si>
  <si>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</si>
  <si>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</si>
  <si>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</si>
  <si>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</si>
  <si>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</si>
  <si>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</si>
  <si>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</si>
  <si>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</si>
  <si>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</si>
  <si>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</si>
  <si>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</si>
  <si>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</si>
  <si>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</si>
  <si>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</si>
  <si>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</si>
  <si>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</si>
  <si>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</si>
  <si>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</si>
  <si>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</si>
  <si>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</si>
  <si>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</si>
  <si>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</si>
  <si>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</si>
  <si>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</si>
  <si>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</si>
  <si>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</si>
  <si>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</si>
  <si>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</si>
  <si>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</si>
  <si>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</si>
  <si>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</si>
  <si>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</si>
  <si>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</si>
  <si>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</si>
  <si>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</si>
  <si>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</si>
  <si>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</si>
  <si>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</si>
  <si>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</si>
  <si>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</si>
  <si>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</si>
  <si>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</si>
  <si>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</si>
  <si>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</si>
  <si>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</si>
  <si>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</si>
  <si>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</si>
  <si>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</si>
  <si>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</si>
  <si>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</si>
  <si>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</si>
  <si>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</si>
  <si>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</si>
  <si>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</si>
  <si>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</si>
  <si>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</si>
  <si>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</si>
  <si>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</si>
  <si>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</si>
  <si>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</si>
  <si>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</si>
  <si>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</si>
  <si>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</si>
  <si>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</si>
  <si>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</si>
  <si>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</si>
  <si>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</si>
  <si>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</si>
  <si>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</si>
  <si>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</si>
  <si>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</si>
  <si>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</si>
  <si>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</si>
  <si>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</si>
  <si>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</si>
  <si>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</si>
  <si>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</si>
  <si>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</si>
  <si>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</si>
  <si>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</si>
  <si>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</si>
  <si>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</si>
  <si>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</si>
  <si>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</si>
  <si>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</si>
  <si>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</si>
  <si>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</si>
  <si>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</si>
  <si>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</si>
  <si>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</si>
  <si>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</si>
  <si>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</si>
  <si>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</si>
  <si>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</si>
  <si>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</si>
  <si>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</si>
  <si>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</si>
  <si>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</si>
  <si>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</si>
  <si>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</si>
  <si>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</si>
  <si>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</si>
  <si>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</si>
  <si>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</si>
  <si>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</si>
  <si>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</si>
  <si>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</si>
  <si>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</si>
  <si>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</si>
  <si>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</si>
  <si>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</si>
  <si>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</si>
  <si>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</si>
  <si>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</si>
  <si>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</si>
  <si>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</si>
  <si>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</si>
  <si>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</si>
  <si>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</si>
  <si>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</si>
  <si>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</si>
  <si>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</si>
  <si>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</si>
  <si>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</si>
  <si>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</si>
  <si>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</si>
  <si>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</si>
  <si>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</si>
  <si>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</si>
  <si>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</si>
  <si>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</si>
  <si>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</si>
  <si>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</si>
  <si>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</si>
  <si>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</si>
  <si>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</si>
  <si>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</si>
  <si>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</si>
  <si>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</si>
  <si>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</si>
  <si>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</si>
  <si>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</si>
  <si>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</si>
  <si>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</si>
  <si>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</si>
  <si>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</si>
  <si>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</si>
  <si>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</si>
  <si>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</si>
  <si>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</si>
  <si>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</si>
  <si>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</si>
  <si>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</si>
  <si>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</si>
  <si>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</si>
  <si>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</si>
  <si>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</si>
  <si>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</si>
  <si>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</si>
  <si>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</si>
  <si>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</si>
  <si>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</si>
  <si>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</si>
  <si>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</si>
  <si>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</si>
  <si>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</si>
  <si>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</si>
  <si>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</si>
  <si>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</si>
  <si>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</si>
  <si>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</si>
  <si>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</si>
  <si>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</si>
  <si>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</si>
  <si>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</si>
  <si>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</si>
  <si>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</si>
  <si>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</si>
  <si>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</si>
  <si>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</si>
  <si>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</si>
  <si>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</si>
  <si>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</si>
  <si>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</si>
  <si>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</si>
  <si>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</si>
  <si>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</si>
  <si>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</si>
  <si>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</si>
  <si>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</si>
  <si>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</si>
  <si>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</si>
  <si>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</si>
  <si>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</si>
  <si>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</si>
  <si>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</si>
  <si>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</si>
  <si>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</si>
  <si>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</si>
  <si>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</si>
  <si>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</si>
  <si>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</si>
  <si>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</si>
  <si>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</si>
  <si>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</si>
  <si>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</si>
  <si>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</si>
  <si>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</si>
  <si>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</si>
  <si>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</si>
  <si>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</si>
  <si>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</si>
  <si>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</si>
  <si>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</si>
  <si>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</si>
  <si>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</si>
  <si>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</si>
  <si>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</si>
  <si>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</si>
  <si>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</si>
  <si>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</si>
  <si>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</si>
  <si>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</si>
  <si>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</si>
  <si>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</si>
  <si>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</si>
  <si>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</si>
  <si>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</si>
  <si>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</si>
  <si>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</si>
  <si>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</si>
  <si>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</si>
  <si>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</si>
  <si>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</si>
  <si>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</si>
  <si>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</si>
  <si>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</si>
  <si>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</si>
  <si>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</si>
  <si>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</si>
  <si>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</si>
  <si>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</si>
  <si>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</si>
  <si>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</si>
  <si>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</si>
  <si>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</si>
  <si>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</si>
  <si>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</si>
  <si>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</si>
  <si>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</si>
  <si>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</si>
  <si>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</si>
  <si>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</si>
  <si>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</si>
  <si>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</si>
  <si>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</si>
  <si>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</si>
  <si>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</si>
  <si>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</si>
  <si>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</si>
  <si>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</si>
  <si>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</si>
  <si>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</si>
  <si>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</si>
  <si>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</si>
  <si>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</si>
  <si>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</si>
  <si>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</si>
  <si>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</si>
  <si>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</si>
  <si>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</si>
  <si>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</si>
  <si>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</si>
  <si>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</si>
  <si>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</si>
  <si>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</si>
  <si>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</si>
  <si>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</si>
  <si>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</si>
  <si>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</si>
  <si>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</si>
  <si>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</si>
  <si>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</si>
  <si>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</si>
  <si>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</si>
  <si>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</si>
  <si>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</si>
  <si>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</si>
  <si>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</si>
  <si>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</si>
  <si>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</si>
  <si>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</si>
  <si>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</si>
  <si>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</si>
  <si>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</si>
  <si>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</si>
  <si>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</si>
  <si>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</si>
  <si>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</si>
  <si>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</si>
  <si>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</si>
  <si>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</si>
  <si>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</si>
  <si>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</si>
  <si>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</si>
  <si>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</si>
  <si>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</si>
  <si>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</si>
  <si>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</si>
  <si>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</si>
  <si>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</si>
  <si>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</si>
  <si>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</si>
  <si>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</si>
  <si>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</si>
  <si>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</si>
  <si>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</si>
  <si>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</si>
  <si>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</si>
  <si>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</si>
  <si>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</si>
  <si>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</si>
  <si>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</si>
  <si>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</si>
  <si>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</si>
  <si>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</si>
  <si>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</si>
  <si>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</si>
  <si>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</si>
  <si>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</si>
  <si>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</si>
  <si>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</si>
  <si>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</si>
  <si>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</si>
  <si>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</si>
  <si>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</si>
  <si>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</si>
  <si>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</si>
  <si>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</si>
  <si>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</si>
  <si>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</si>
  <si>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</si>
  <si>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</si>
  <si>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</si>
  <si>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</si>
  <si>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</si>
  <si>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</si>
  <si>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</si>
  <si>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</si>
  <si>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</si>
  <si>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</si>
  <si>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</si>
  <si>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</si>
  <si>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</si>
  <si>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</si>
  <si>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</si>
  <si>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</si>
  <si>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</si>
  <si>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</si>
  <si>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</si>
  <si>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</si>
  <si>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</si>
  <si>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</si>
  <si>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</si>
  <si>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</si>
  <si>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</si>
  <si>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</si>
  <si>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</si>
  <si>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</si>
  <si>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</si>
  <si>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</si>
  <si>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</si>
  <si>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</si>
  <si>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</si>
  <si>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</si>
  <si>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</si>
  <si>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</si>
  <si>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</si>
  <si>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</si>
  <si>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</si>
  <si>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</si>
  <si>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</si>
  <si>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</si>
  <si>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</si>
  <si>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</si>
  <si>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</si>
  <si>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</si>
  <si>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</si>
  <si>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</si>
  <si>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</si>
  <si>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</si>
  <si>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</si>
  <si>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</si>
  <si>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</si>
  <si>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</si>
  <si>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</si>
  <si>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</si>
  <si>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</si>
  <si>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</si>
  <si>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</si>
  <si>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</si>
  <si>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</si>
  <si>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</si>
  <si>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</si>
  <si>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</si>
  <si>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</si>
  <si>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</si>
  <si>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</si>
  <si>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</si>
  <si>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</si>
  <si>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</si>
  <si>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</si>
  <si>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</si>
  <si>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</si>
  <si>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</si>
  <si>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</si>
  <si>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</si>
  <si>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</si>
  <si>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</si>
  <si>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</si>
  <si>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</si>
  <si>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</si>
  <si>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</si>
  <si>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</si>
  <si>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</si>
  <si>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</si>
  <si>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</si>
  <si>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</si>
  <si>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</si>
  <si>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</si>
  <si>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</si>
  <si>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</si>
  <si>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</si>
  <si>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</si>
  <si>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</si>
  <si>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</si>
  <si>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</si>
  <si>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</si>
  <si>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</si>
  <si>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</si>
  <si>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</si>
  <si>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</si>
  <si>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</si>
  <si>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</si>
  <si>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</si>
  <si>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</si>
  <si>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</si>
  <si>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</si>
  <si>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</si>
  <si>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</si>
  <si>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</si>
  <si>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</si>
  <si>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</si>
  <si>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</si>
  <si>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</si>
  <si>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</si>
  <si>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</si>
  <si>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</si>
  <si>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</si>
  <si>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</si>
  <si>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</si>
  <si>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</si>
  <si>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</si>
  <si>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</si>
  <si>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</si>
  <si>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</si>
  <si>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</si>
  <si>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</si>
  <si>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</si>
  <si>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</si>
  <si>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</si>
  <si>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</si>
  <si>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</si>
  <si>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</si>
  <si>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</si>
  <si>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</si>
  <si>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</si>
  <si>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</si>
  <si>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</si>
  <si>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</si>
  <si>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</si>
  <si>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</si>
  <si>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</si>
  <si>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</si>
  <si>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</si>
  <si>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</si>
  <si>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</si>
  <si>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</si>
  <si>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</si>
  <si>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</si>
  <si>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</si>
  <si>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</si>
  <si>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</si>
  <si>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</si>
  <si>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</si>
  <si>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</si>
  <si>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</si>
  <si>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</si>
  <si>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</si>
  <si>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</si>
  <si>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</si>
  <si>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</si>
  <si>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</si>
  <si>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</si>
  <si>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</si>
  <si>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</si>
  <si>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</si>
  <si>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</si>
  <si>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</si>
  <si>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</si>
  <si>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</si>
  <si>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</si>
  <si>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</si>
  <si>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</si>
  <si>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</si>
  <si>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</si>
  <si>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</si>
  <si>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</si>
  <si>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</si>
  <si>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</si>
  <si>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</si>
  <si>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</si>
  <si>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</si>
  <si>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</si>
  <si>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</si>
  <si>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</si>
  <si>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</si>
  <si>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</si>
  <si>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</si>
  <si>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</si>
  <si>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</si>
  <si>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</si>
  <si>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</si>
  <si>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</si>
  <si>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</si>
  <si>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</si>
  <si>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</si>
  <si>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</si>
  <si>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</si>
  <si>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</si>
  <si>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</si>
  <si>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</si>
  <si>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</si>
  <si>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</si>
  <si>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</si>
  <si>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</si>
  <si>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</si>
  <si>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</si>
  <si>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</si>
  <si>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</si>
  <si>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</si>
  <si>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</si>
  <si>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</si>
  <si>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</si>
  <si>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</si>
  <si>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</si>
  <si>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</si>
  <si>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</si>
  <si>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</si>
  <si>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</si>
  <si>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</si>
  <si>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</si>
  <si>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</si>
  <si>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</si>
  <si>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</si>
  <si>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</si>
  <si>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</si>
  <si>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</si>
  <si>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</si>
  <si>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</si>
  <si>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</si>
  <si>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</si>
  <si>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</si>
  <si>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</si>
  <si>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</si>
  <si>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</si>
  <si>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</si>
  <si>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</si>
  <si>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</si>
  <si>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</si>
  <si>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</si>
  <si>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</si>
  <si>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</si>
  <si>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</si>
  <si>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</si>
  <si>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</si>
  <si>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</si>
  <si>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</si>
  <si>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</si>
  <si>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</si>
  <si>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</si>
  <si>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</si>
  <si>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</si>
  <si>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</si>
  <si>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</si>
  <si>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</si>
  <si>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</si>
  <si>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</si>
  <si>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</si>
  <si>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</si>
  <si>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</si>
  <si>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</si>
  <si>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</si>
  <si>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</si>
  <si>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</si>
  <si>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</si>
  <si>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</si>
  <si>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</si>
  <si>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</si>
  <si>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</si>
  <si>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</si>
  <si>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</si>
  <si>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</si>
  <si>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</si>
  <si>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</si>
  <si>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</si>
  <si>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</si>
  <si>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</si>
  <si>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</si>
  <si>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</si>
  <si>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</si>
  <si>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</si>
  <si>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</si>
  <si>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</si>
  <si>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</si>
  <si>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</si>
  <si>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</si>
  <si>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</si>
  <si>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</si>
  <si>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</si>
  <si>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</si>
  <si>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</si>
  <si>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</si>
  <si>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</si>
  <si>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</si>
  <si>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</si>
  <si>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</si>
  <si>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</si>
  <si>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</si>
  <si>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</si>
  <si>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</si>
  <si>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</si>
  <si>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</si>
  <si>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</si>
  <si>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</si>
  <si>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</si>
  <si>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</si>
  <si>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</si>
  <si>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</si>
  <si>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</si>
  <si>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</si>
  <si>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</si>
  <si>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</si>
  <si>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</si>
  <si>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</si>
  <si>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</si>
  <si>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</si>
  <si>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</si>
  <si>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</si>
  <si>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</si>
  <si>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</si>
  <si>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</si>
  <si>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</si>
  <si>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</si>
  <si>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</si>
  <si>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</si>
  <si>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</si>
  <si>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</si>
  <si>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</si>
  <si>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</si>
  <si>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</si>
  <si>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</si>
  <si>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</si>
  <si>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</si>
  <si>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</si>
  <si>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</si>
  <si>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</si>
  <si>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</si>
  <si>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</si>
  <si>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</si>
  <si>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</si>
  <si>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</si>
  <si>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</si>
  <si>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</si>
  <si>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</si>
  <si>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</si>
  <si>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</si>
  <si>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</si>
  <si>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</si>
  <si>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</si>
  <si>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</si>
  <si>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</si>
  <si>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</si>
  <si>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</si>
  <si>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</si>
  <si>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</si>
  <si>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</si>
  <si>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</si>
  <si>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</si>
  <si>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</si>
  <si>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</si>
  <si>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</si>
  <si>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</si>
  <si>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</si>
  <si>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</si>
  <si>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</si>
  <si>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</si>
  <si>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</si>
  <si>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</si>
  <si>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</si>
  <si>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</si>
  <si>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</si>
  <si>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</si>
  <si>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</si>
  <si>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</si>
  <si>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</si>
  <si>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</si>
  <si>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</si>
  <si>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</si>
  <si>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</si>
  <si>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</si>
  <si>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</si>
  <si>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</si>
  <si>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</si>
  <si>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</si>
  <si>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</si>
  <si>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</si>
  <si>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</si>
  <si>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</si>
  <si>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</si>
  <si>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</si>
  <si>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</si>
  <si>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</si>
  <si>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</si>
  <si>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</si>
  <si>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</si>
  <si>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</si>
  <si>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</si>
  <si>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</si>
  <si>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</si>
  <si>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</si>
  <si>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</si>
  <si>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</si>
  <si>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</si>
  <si>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</si>
  <si>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</si>
  <si>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</si>
  <si>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</si>
  <si>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</si>
  <si>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</si>
  <si>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</si>
  <si>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</si>
  <si>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</si>
  <si>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</si>
  <si>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</si>
  <si>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</si>
  <si>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</si>
  <si>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</si>
  <si>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</si>
  <si>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</si>
  <si>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</si>
  <si>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</si>
  <si>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</si>
  <si>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</si>
  <si>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</si>
  <si>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</si>
  <si>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</si>
  <si>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</si>
  <si>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</si>
  <si>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</si>
  <si>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</si>
  <si>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</si>
  <si>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</si>
  <si>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</si>
  <si>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</si>
  <si>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</si>
  <si>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</si>
  <si>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</si>
  <si>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</si>
  <si>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</si>
  <si>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</si>
  <si>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</si>
  <si>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</si>
  <si>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</si>
  <si>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</si>
  <si>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</si>
  <si>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</si>
  <si>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</si>
  <si>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</si>
  <si>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</si>
  <si>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</si>
  <si>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</si>
  <si>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</si>
  <si>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</si>
  <si>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</si>
  <si>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</si>
  <si>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</si>
  <si>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</si>
  <si>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</si>
  <si>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</si>
  <si>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</si>
  <si>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</si>
  <si>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</si>
  <si>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</si>
  <si>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</si>
  <si>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</si>
  <si>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</si>
  <si>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</si>
  <si>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</si>
  <si>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</si>
  <si>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</si>
  <si>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</si>
  <si>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</si>
  <si>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</si>
  <si>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</si>
  <si>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</si>
  <si>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</si>
  <si>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</si>
  <si>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</si>
  <si>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</si>
  <si>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</si>
  <si>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</si>
  <si>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</si>
  <si>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</si>
  <si>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</si>
  <si>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</si>
  <si>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</si>
  <si>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</si>
  <si>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</si>
  <si>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</si>
  <si>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</si>
  <si>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</si>
  <si>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</si>
  <si>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</si>
  <si>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</si>
  <si>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</si>
  <si>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</si>
  <si>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</si>
  <si>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</si>
  <si>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</si>
  <si>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</si>
  <si>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</si>
  <si>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</si>
  <si>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</si>
  <si>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</si>
  <si>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</si>
  <si>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</si>
  <si>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</si>
  <si>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</si>
  <si>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</si>
  <si>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</si>
  <si>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</si>
  <si>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</si>
  <si>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</si>
  <si>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</si>
  <si>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</si>
  <si>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</si>
  <si>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</si>
  <si>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</si>
  <si>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</si>
  <si>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</si>
  <si>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</si>
  <si>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</si>
  <si>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</si>
  <si>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</si>
  <si>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</si>
  <si>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</si>
  <si>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</si>
  <si>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</si>
  <si>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</si>
  <si>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</si>
  <si>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</si>
  <si>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</si>
  <si>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</si>
  <si>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</si>
  <si>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</si>
  <si>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</si>
  <si>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</si>
  <si>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</si>
  <si>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</si>
  <si>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</si>
  <si>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</si>
  <si>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</si>
  <si>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</si>
  <si>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</si>
  <si>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</si>
  <si>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</si>
  <si>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</si>
  <si>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</si>
  <si>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</si>
  <si>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</si>
  <si>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</si>
  <si>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</si>
  <si>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</si>
  <si>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</si>
  <si>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</si>
  <si>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</si>
  <si>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</si>
  <si>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</si>
  <si>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</si>
  <si>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</si>
  <si>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</si>
  <si>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</si>
  <si>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</si>
  <si>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</si>
  <si>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</si>
  <si>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</si>
  <si>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</si>
  <si>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</si>
  <si>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</si>
  <si>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</si>
  <si>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</si>
  <si>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</si>
  <si>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</si>
  <si>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</si>
  <si>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</si>
  <si>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</si>
  <si>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</si>
  <si>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</si>
  <si>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</si>
  <si>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</si>
  <si>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</si>
  <si>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</si>
  <si>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</si>
  <si>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</si>
  <si>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</si>
  <si>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</si>
  <si>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</si>
  <si>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</si>
  <si>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</si>
  <si>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</si>
  <si>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</si>
  <si>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</si>
  <si>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</si>
  <si>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</si>
  <si>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</si>
  <si>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</si>
  <si>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</si>
  <si>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</si>
  <si>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</si>
  <si>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</si>
  <si>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</si>
  <si>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</si>
  <si>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</si>
  <si>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</si>
  <si>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</si>
  <si>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</si>
  <si>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</si>
  <si>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</si>
  <si>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</si>
  <si>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</si>
  <si>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</si>
  <si>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</si>
  <si>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</si>
  <si>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</si>
  <si>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</si>
  <si>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</si>
  <si>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</si>
  <si>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</si>
  <si>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</si>
  <si>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</si>
  <si>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</si>
  <si>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</si>
  <si>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</si>
  <si>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</si>
  <si>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</si>
  <si>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</si>
  <si>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</si>
  <si>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</si>
  <si>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</si>
  <si>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</si>
  <si>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</si>
  <si>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</si>
  <si>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</si>
  <si>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</si>
  <si>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</si>
  <si>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</si>
  <si>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</si>
  <si>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</si>
  <si>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</si>
  <si>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</si>
  <si>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</si>
  <si>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</si>
  <si>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</si>
  <si>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</si>
  <si>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</si>
  <si>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</si>
  <si>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</si>
  <si>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</si>
  <si>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</si>
  <si>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</si>
  <si>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</si>
  <si>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</si>
  <si>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</si>
  <si>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</si>
  <si>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</si>
  <si>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</si>
  <si>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</si>
  <si>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</si>
  <si>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</si>
  <si>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</si>
  <si>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</si>
  <si>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</si>
  <si>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</si>
  <si>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</si>
  <si>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</si>
  <si>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</si>
  <si>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</si>
  <si>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</si>
  <si>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</si>
  <si>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</si>
  <si>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</si>
  <si>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</si>
  <si>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</si>
  <si>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</si>
  <si>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</si>
  <si>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</si>
  <si>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</si>
  <si>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</si>
  <si>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</si>
  <si>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</si>
  <si>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</si>
  <si>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</si>
  <si>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</si>
  <si>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</si>
  <si>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</si>
  <si>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</si>
  <si>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</si>
  <si>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</si>
  <si>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</si>
  <si>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</si>
  <si>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</si>
  <si>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</si>
  <si>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</si>
  <si>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</si>
  <si>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</si>
  <si>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</si>
  <si>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</si>
  <si>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</si>
  <si>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</si>
  <si>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</si>
  <si>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</si>
  <si>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</si>
  <si>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</si>
  <si>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</si>
  <si>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</si>
  <si>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</si>
  <si>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</si>
  <si>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</si>
  <si>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</si>
  <si>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</si>
  <si>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</si>
  <si>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</si>
  <si>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</si>
  <si>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</si>
  <si>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</si>
  <si>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</si>
  <si>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</si>
  <si>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</si>
  <si>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</si>
  <si>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</si>
  <si>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</si>
  <si>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</si>
  <si>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</si>
  <si>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</si>
  <si>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</si>
  <si>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</si>
  <si>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</si>
  <si>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</si>
  <si>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</si>
  <si>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</si>
  <si>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</si>
  <si>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</si>
  <si>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</si>
  <si>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</si>
  <si>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</si>
  <si>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</si>
  <si>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</si>
  <si>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</si>
  <si>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</si>
  <si>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</si>
  <si>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</si>
  <si>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</si>
  <si>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</si>
  <si>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</si>
  <si>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</si>
  <si>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</si>
  <si>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</si>
  <si>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</si>
  <si>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</si>
  <si>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</si>
  <si>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</si>
  <si>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</si>
  <si>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</si>
  <si>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</si>
  <si>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</si>
  <si>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</si>
  <si>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</si>
  <si>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</si>
  <si>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</si>
  <si>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</si>
  <si>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</si>
  <si>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</si>
  <si>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</si>
  <si>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</si>
  <si>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</si>
  <si>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</si>
  <si>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</si>
  <si>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</si>
  <si>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</si>
  <si>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</si>
  <si>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</si>
  <si>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</si>
  <si>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</si>
  <si>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</si>
  <si>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</si>
  <si>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</si>
  <si>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</si>
  <si>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</si>
  <si>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</si>
  <si>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</si>
  <si>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</si>
  <si>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</si>
  <si>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</si>
  <si>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</si>
  <si>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</si>
  <si>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</si>
  <si>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</si>
  <si>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</si>
  <si>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</si>
  <si>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</si>
  <si>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</si>
  <si>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</si>
  <si>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</si>
  <si>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</si>
  <si>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</si>
  <si>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</si>
  <si>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</si>
  <si>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</si>
  <si>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</si>
  <si>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</si>
  <si>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</si>
  <si>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</si>
  <si>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</si>
  <si>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</si>
  <si>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</si>
  <si>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</si>
  <si>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</si>
  <si>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</si>
  <si>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</si>
  <si>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</si>
  <si>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</si>
  <si>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</si>
  <si>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</si>
  <si>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</si>
  <si>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</si>
  <si>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</si>
  <si>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</si>
  <si>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</si>
  <si>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</si>
  <si>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</si>
  <si>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</si>
  <si>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</si>
  <si>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</si>
  <si>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</si>
  <si>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</si>
  <si>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</si>
  <si>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</si>
  <si>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</si>
  <si>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</si>
  <si>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</si>
  <si>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</si>
  <si>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</si>
  <si>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</si>
  <si>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</si>
  <si>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</si>
  <si>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</si>
  <si>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</si>
  <si>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</si>
  <si>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</si>
  <si>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</si>
  <si>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</si>
  <si>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</si>
  <si>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</si>
  <si>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</si>
  <si>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</si>
  <si>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</si>
  <si>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</si>
  <si>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</si>
  <si>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</si>
  <si>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</si>
  <si>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</si>
  <si>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</si>
  <si>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</si>
  <si>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</si>
  <si>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</si>
  <si>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</si>
  <si>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</si>
  <si>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</si>
  <si>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</si>
  <si>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</si>
  <si>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</si>
  <si>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</si>
  <si>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</si>
  <si>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</si>
  <si>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</si>
  <si>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</si>
  <si>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</si>
  <si>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</si>
  <si>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</si>
  <si>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</si>
  <si>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</si>
  <si>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</si>
  <si>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</si>
  <si>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</si>
  <si>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</si>
  <si>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</si>
  <si>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</si>
  <si>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</si>
  <si>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</si>
  <si>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</si>
  <si>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</si>
  <si>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</si>
  <si>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</si>
  <si>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</si>
  <si>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</si>
  <si>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</si>
  <si>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</si>
  <si>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</si>
  <si>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</si>
  <si>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</si>
  <si>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</si>
  <si>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</si>
  <si>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</si>
  <si>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</si>
  <si>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</si>
  <si>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</si>
  <si>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</si>
  <si>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</si>
  <si>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</si>
  <si>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</si>
  <si>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</si>
  <si>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</si>
  <si>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</si>
  <si>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</si>
  <si>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</si>
  <si>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</si>
  <si>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</si>
  <si>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</si>
  <si>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</si>
  <si>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</si>
  <si>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</si>
  <si>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</si>
  <si>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</si>
  <si>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</si>
  <si>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</si>
  <si>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</si>
  <si>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</si>
  <si>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</si>
  <si>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</si>
  <si>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</si>
  <si>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</si>
  <si>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</si>
  <si>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</si>
  <si>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</si>
  <si>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</si>
  <si>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</si>
  <si>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</si>
  <si>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</si>
  <si>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</si>
  <si>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</si>
  <si>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</si>
  <si>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</si>
  <si>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</si>
  <si>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</si>
  <si>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</si>
  <si>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</si>
  <si>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</si>
  <si>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</si>
  <si>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</si>
  <si>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</si>
  <si>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</si>
  <si>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</si>
  <si>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</si>
  <si>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</si>
  <si>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</si>
  <si>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</si>
  <si>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</si>
  <si>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</si>
  <si>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</si>
  <si>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</si>
  <si>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</si>
  <si>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</si>
  <si>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</si>
  <si>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</si>
  <si>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</si>
  <si>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</si>
  <si>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</si>
  <si>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</si>
  <si>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</si>
  <si>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</si>
  <si>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</si>
  <si>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</si>
  <si>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</si>
  <si>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</si>
  <si>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</si>
  <si>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</si>
  <si>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</si>
  <si>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</si>
  <si>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</si>
  <si>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</si>
  <si>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</si>
  <si>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</si>
  <si>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</si>
  <si>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</si>
  <si>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</si>
  <si>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</si>
  <si>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</si>
  <si>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</si>
  <si>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</si>
  <si>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</si>
  <si>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</si>
  <si>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</si>
  <si>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</si>
  <si>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</si>
  <si>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</si>
  <si>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</si>
  <si>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</si>
  <si>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</si>
  <si>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</si>
  <si>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</si>
  <si>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</si>
  <si>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</si>
  <si>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</si>
  <si>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</si>
  <si>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</si>
  <si>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</si>
  <si>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</si>
  <si>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</si>
  <si>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</si>
  <si>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</si>
  <si>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</si>
  <si>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</si>
  <si>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</si>
  <si>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</si>
  <si>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</si>
  <si>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</si>
  <si>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</si>
  <si>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</si>
  <si>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</si>
  <si>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</si>
  <si>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</si>
  <si>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</si>
  <si>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</si>
  <si>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</si>
  <si>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</si>
  <si>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</si>
  <si>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</si>
  <si>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</si>
  <si>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</si>
  <si>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</si>
  <si>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</si>
  <si>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</si>
  <si>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</si>
  <si>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</si>
  <si>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</si>
  <si>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</si>
  <si>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</si>
  <si>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</si>
  <si>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</si>
  <si>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</si>
  <si>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</si>
  <si>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</si>
  <si>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</si>
  <si>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</si>
  <si>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</si>
  <si>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</si>
  <si>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</si>
  <si>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</si>
  <si>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</si>
  <si>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</si>
  <si>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</si>
  <si>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</si>
  <si>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</si>
  <si>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</si>
  <si>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</si>
  <si>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</si>
  <si>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</si>
  <si>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</si>
  <si>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</si>
  <si>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</si>
  <si>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</si>
  <si>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</si>
  <si>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</si>
  <si>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</si>
  <si>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</si>
  <si>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</si>
  <si>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</si>
  <si>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</si>
  <si>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</si>
  <si>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</si>
  <si>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</si>
  <si>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</si>
  <si>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</si>
  <si>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</si>
  <si>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</si>
  <si>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</si>
  <si>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</si>
  <si>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</si>
  <si>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</si>
  <si>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</si>
  <si>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</si>
  <si>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</si>
  <si>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</si>
  <si>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</si>
  <si>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</si>
  <si>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</si>
  <si>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</si>
  <si>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</si>
  <si>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</si>
  <si>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</si>
  <si>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</si>
  <si>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</si>
  <si>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</si>
  <si>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</si>
  <si>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</si>
  <si>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</si>
  <si>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</si>
  <si>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</si>
  <si>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</si>
  <si>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</si>
  <si>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</si>
  <si>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</si>
  <si>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</si>
  <si>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</si>
  <si>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</si>
  <si>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</si>
  <si>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</si>
  <si>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</si>
  <si>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</si>
  <si>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</si>
  <si>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</si>
  <si>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</si>
  <si>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</si>
  <si>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</si>
  <si>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</si>
  <si>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</si>
  <si>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</si>
  <si>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</si>
  <si>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</si>
  <si>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</si>
  <si>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</si>
  <si>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</si>
  <si>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</si>
  <si>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</si>
  <si>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</si>
  <si>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</si>
  <si>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</si>
  <si>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</si>
  <si>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</si>
  <si>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</si>
  <si>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</si>
  <si>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</si>
  <si>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</si>
  <si>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</si>
  <si>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</si>
  <si>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</si>
  <si>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</si>
  <si>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</si>
  <si>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</si>
  <si>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</si>
  <si>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</si>
  <si>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</si>
  <si>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</si>
  <si>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</si>
  <si>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</si>
  <si>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</si>
  <si>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</si>
  <si>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</si>
  <si>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</si>
  <si>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</si>
  <si>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</si>
  <si>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</si>
  <si>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</si>
  <si>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</si>
  <si>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</si>
  <si>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</si>
  <si>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</si>
  <si>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</si>
  <si>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</si>
  <si>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</si>
  <si>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</si>
  <si>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</si>
  <si>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</si>
  <si>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</si>
  <si>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</si>
  <si>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</si>
  <si>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</si>
  <si>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</si>
  <si>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</si>
  <si>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</si>
  <si>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</si>
  <si>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</si>
  <si>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</si>
  <si>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</si>
  <si>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</si>
  <si>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</si>
  <si>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</si>
  <si>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</si>
  <si>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</si>
  <si>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</si>
  <si>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</si>
  <si>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</si>
  <si>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</si>
  <si>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</si>
  <si>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</si>
  <si>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</si>
  <si>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</si>
  <si>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</si>
  <si>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</si>
  <si>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</si>
  <si>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</si>
  <si>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</si>
  <si>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</si>
  <si>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</si>
  <si>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</si>
  <si>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</si>
  <si>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</si>
  <si>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</si>
  <si>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</si>
  <si>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</si>
  <si>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</si>
  <si>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</si>
  <si>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</si>
  <si>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</si>
  <si>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</si>
  <si>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</si>
  <si>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</si>
  <si>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</si>
  <si>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</si>
  <si>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</si>
  <si>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</si>
  <si>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</si>
  <si>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</si>
  <si>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</si>
  <si>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</si>
  <si>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</si>
  <si>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</si>
  <si>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</si>
  <si>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</si>
  <si>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</si>
  <si>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</si>
  <si>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</si>
  <si>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</si>
  <si>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</si>
  <si>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</si>
  <si>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</si>
  <si>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</si>
  <si>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</si>
  <si>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</si>
  <si>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</si>
  <si>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</si>
  <si>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</si>
  <si>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</si>
  <si>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</si>
  <si>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</si>
  <si>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</si>
  <si>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</si>
  <si>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</si>
  <si>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</si>
  <si>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</si>
  <si>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</si>
  <si>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</si>
  <si>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</si>
  <si>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</si>
  <si>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</si>
  <si>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</si>
  <si>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</si>
  <si>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</si>
  <si>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</si>
  <si>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</si>
  <si>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</si>
  <si>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</si>
  <si>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</si>
  <si>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</si>
  <si>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</si>
  <si>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</si>
  <si>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</si>
  <si>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</si>
  <si>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</si>
  <si>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</si>
  <si>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</si>
  <si>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</si>
  <si>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</si>
  <si>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</si>
  <si>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</si>
  <si>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</si>
  <si>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</si>
  <si>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</si>
  <si>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</si>
  <si>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</si>
  <si>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</si>
  <si>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</si>
  <si>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</si>
  <si>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</si>
  <si>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</si>
  <si>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</si>
  <si>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</si>
  <si>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</si>
  <si>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</si>
  <si>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</si>
  <si>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</si>
  <si>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</si>
  <si>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</si>
  <si>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</si>
  <si>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</si>
  <si>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</si>
  <si>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</si>
  <si>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</si>
  <si>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</si>
  <si>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</si>
  <si>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</si>
  <si>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</si>
  <si>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</si>
  <si>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</si>
  <si>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</si>
  <si>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</si>
  <si>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</si>
  <si>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</si>
  <si>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</si>
  <si>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</si>
  <si>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</si>
  <si>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</si>
  <si>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</si>
  <si>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</si>
  <si>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</si>
  <si>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</si>
  <si>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</si>
  <si>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</si>
  <si>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</si>
  <si>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</si>
  <si>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</si>
  <si>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</si>
  <si>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</si>
  <si>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</si>
  <si>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</si>
  <si>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</si>
  <si>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</si>
  <si>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</si>
  <si>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</si>
  <si>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</si>
  <si>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</si>
  <si>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</si>
  <si>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</si>
  <si>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</si>
  <si>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</si>
  <si>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</si>
  <si>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</si>
  <si>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</si>
  <si>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</si>
  <si>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</si>
  <si>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</si>
  <si>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</si>
  <si>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</si>
  <si>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</si>
  <si>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</si>
  <si>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</si>
  <si>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</si>
  <si>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</si>
  <si>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</si>
  <si>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</si>
  <si>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</si>
  <si>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</si>
  <si>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</si>
  <si>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</si>
  <si>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</si>
  <si>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</si>
  <si>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</si>
  <si>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</si>
  <si>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</si>
  <si>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</si>
  <si>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</si>
  <si>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</si>
  <si>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</si>
  <si>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</si>
  <si>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</si>
  <si>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</si>
  <si>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</si>
  <si>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</si>
  <si>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</si>
  <si>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</si>
  <si>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</si>
  <si>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</si>
  <si>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</si>
  <si>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</si>
  <si>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</si>
  <si>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</si>
  <si>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</si>
  <si>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</si>
  <si>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</si>
  <si>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</si>
  <si>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</si>
  <si>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</si>
  <si>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</si>
  <si>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</si>
  <si>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</si>
  <si>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</si>
  <si>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</si>
  <si>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</si>
  <si>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</si>
  <si>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</si>
  <si>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</si>
  <si>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</si>
  <si>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</si>
  <si>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</si>
  <si>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</si>
  <si>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</si>
  <si>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</si>
  <si>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</si>
  <si>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</si>
  <si>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</si>
  <si>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</si>
  <si>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</si>
  <si>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</si>
  <si>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</si>
  <si>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</si>
  <si>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</si>
  <si>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</si>
  <si>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</si>
  <si>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</si>
  <si>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</si>
  <si>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</si>
  <si>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</si>
  <si>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</si>
  <si>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</si>
  <si>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</si>
  <si>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</si>
  <si>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</si>
  <si>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</si>
  <si>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</si>
  <si>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</si>
  <si>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</si>
  <si>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</si>
  <si>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</si>
  <si>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</si>
  <si>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</si>
  <si>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</si>
  <si>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</si>
  <si>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</si>
  <si>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</si>
  <si>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</si>
  <si>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</si>
  <si>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</si>
  <si>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</si>
  <si>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</si>
  <si>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</si>
  <si>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</si>
  <si>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</si>
  <si>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</si>
  <si>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</si>
  <si>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</si>
  <si>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</si>
  <si>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</si>
  <si>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</si>
  <si>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</si>
  <si>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</si>
  <si>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</si>
  <si>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</si>
  <si>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</si>
  <si>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</si>
  <si>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</si>
  <si>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</si>
  <si>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</si>
  <si>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</si>
  <si>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</si>
  <si>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</si>
  <si>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</si>
  <si>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</si>
  <si>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</si>
  <si>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</si>
  <si>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</si>
  <si>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</si>
  <si>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</si>
  <si>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</si>
  <si>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</si>
  <si>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</si>
  <si>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</si>
  <si>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</si>
  <si>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</si>
  <si>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</si>
  <si>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</si>
  <si>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</si>
  <si>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</si>
  <si>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</si>
  <si>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</si>
  <si>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</si>
  <si>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</si>
  <si>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</si>
  <si>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</si>
  <si>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</si>
  <si>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</si>
  <si>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</si>
  <si>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</si>
  <si>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</si>
  <si>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</si>
  <si>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</si>
  <si>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</si>
  <si>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</si>
  <si>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</si>
  <si>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</si>
  <si>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</si>
  <si>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</si>
  <si>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</si>
  <si>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</si>
  <si>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</si>
  <si>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</si>
  <si>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</si>
  <si>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</si>
  <si>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</si>
  <si>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</si>
  <si>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</si>
  <si>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</si>
  <si>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</si>
  <si>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</si>
  <si>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</si>
  <si>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</si>
  <si>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</si>
  <si>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</si>
  <si>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</si>
  <si>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</si>
  <si>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</si>
  <si>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</si>
  <si>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</si>
  <si>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</si>
  <si>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</si>
  <si>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</si>
  <si>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</si>
  <si>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</si>
  <si>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</si>
  <si>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</si>
  <si>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</si>
  <si>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</si>
  <si>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</si>
  <si>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</si>
  <si>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</si>
  <si>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</si>
  <si>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</si>
  <si>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</si>
  <si>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</si>
  <si>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</si>
  <si>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</si>
  <si>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</si>
  <si>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</si>
  <si>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</si>
  <si>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</si>
  <si>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</si>
  <si>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</si>
  <si>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</si>
  <si>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</si>
  <si>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</si>
  <si>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</si>
  <si>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</si>
  <si>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</si>
  <si>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</si>
  <si>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</si>
  <si>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</si>
  <si>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</si>
  <si>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</si>
  <si>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</si>
  <si>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</si>
  <si>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</si>
  <si>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</si>
  <si>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</si>
  <si>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</si>
  <si>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</si>
  <si>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</si>
  <si>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</si>
  <si>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</si>
  <si>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</si>
  <si>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</si>
  <si>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</si>
  <si>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</si>
  <si>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</si>
  <si>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</si>
  <si>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</si>
  <si>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</si>
  <si>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</si>
  <si>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</si>
  <si>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</si>
  <si>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</si>
  <si>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</si>
  <si>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</si>
  <si>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</si>
  <si>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</si>
  <si>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</si>
  <si>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</si>
  <si>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</si>
  <si>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</si>
  <si>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</si>
  <si>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</si>
  <si>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</si>
  <si>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</si>
  <si>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</si>
  <si>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</si>
  <si>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</si>
  <si>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</si>
  <si>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</si>
  <si>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</si>
  <si>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</si>
  <si>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</si>
  <si>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</si>
  <si>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</si>
  <si>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</si>
  <si>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</si>
  <si>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</si>
  <si>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</si>
  <si>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</si>
  <si>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</si>
  <si>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</si>
  <si>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</si>
  <si>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</si>
  <si>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</si>
  <si>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</si>
  <si>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</si>
  <si>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</si>
  <si>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</si>
  <si>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</si>
  <si>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</si>
  <si>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</si>
  <si>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</si>
  <si>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</si>
  <si>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</si>
  <si>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</si>
  <si>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</si>
  <si>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</si>
  <si>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</si>
  <si>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</si>
  <si>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</si>
  <si>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</si>
  <si>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</si>
  <si>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</si>
  <si>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</si>
  <si>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</si>
  <si>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</si>
  <si>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</si>
  <si>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</si>
  <si>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</si>
  <si>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</si>
  <si>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</si>
  <si>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</si>
  <si>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</si>
  <si>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</si>
  <si>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</si>
  <si>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</si>
  <si>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</si>
  <si>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</si>
  <si>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</si>
  <si>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</si>
  <si>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</si>
  <si>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</si>
  <si>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</si>
  <si>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</si>
  <si>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</si>
  <si>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</si>
  <si>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</si>
  <si>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</si>
  <si>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</si>
  <si>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</si>
  <si>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</si>
  <si>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</si>
  <si>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</si>
  <si>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</si>
  <si>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</si>
  <si>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</si>
  <si>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</si>
  <si>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</si>
  <si>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</si>
  <si>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</si>
  <si>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</si>
  <si>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</si>
  <si>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</si>
  <si>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</si>
  <si>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</si>
  <si>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</si>
  <si>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</si>
  <si>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</si>
  <si>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</si>
  <si>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</si>
  <si>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</si>
  <si>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</si>
  <si>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</si>
  <si>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</si>
  <si>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</si>
  <si>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</si>
  <si>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</si>
  <si>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</si>
  <si>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</si>
  <si>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</si>
  <si>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</si>
  <si>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</si>
  <si>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</si>
  <si>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</si>
  <si>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</si>
  <si>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</si>
  <si>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</si>
  <si>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</si>
  <si>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</si>
  <si>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</si>
  <si>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</si>
  <si>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</si>
  <si>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</si>
  <si>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</si>
  <si>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</si>
  <si>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</si>
  <si>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</si>
  <si>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</si>
  <si>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</si>
  <si>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</si>
  <si>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</si>
  <si>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</si>
  <si>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</si>
  <si>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</si>
  <si>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</si>
  <si>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</si>
  <si>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</si>
  <si>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</si>
  <si>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</si>
  <si>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</si>
  <si>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</si>
  <si>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</si>
  <si>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</si>
  <si>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</si>
  <si>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</si>
  <si>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</si>
  <si>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</si>
  <si>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</si>
  <si>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</si>
  <si>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</si>
  <si>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</si>
  <si>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</si>
  <si>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</si>
  <si>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</si>
  <si>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</si>
  <si>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</si>
  <si>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</si>
  <si>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</si>
  <si>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</si>
  <si>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</si>
  <si>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</si>
  <si>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</si>
  <si>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</si>
  <si>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</si>
  <si>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</si>
  <si>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</si>
  <si>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</si>
  <si>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</si>
  <si>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</si>
  <si>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</si>
  <si>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</si>
  <si>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</si>
  <si>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</si>
  <si>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</si>
  <si>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</si>
  <si>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</si>
  <si>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</si>
  <si>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</si>
  <si>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</si>
  <si>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</si>
  <si>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</si>
  <si>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</si>
  <si>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</si>
  <si>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</si>
  <si>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</si>
  <si>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</si>
  <si>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</si>
  <si>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</si>
  <si>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</si>
  <si>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</si>
  <si>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</si>
  <si>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</si>
  <si>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</si>
  <si>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</si>
  <si>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</si>
  <si>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</si>
  <si>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</si>
  <si>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</si>
  <si>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</si>
  <si>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</si>
  <si>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</si>
  <si>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</si>
  <si>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</si>
  <si>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</si>
  <si>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</si>
  <si>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</si>
  <si>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</si>
  <si>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</si>
  <si>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</si>
  <si>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</si>
  <si>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</si>
  <si>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</si>
  <si>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</si>
  <si>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</si>
  <si>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</si>
  <si>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</si>
  <si>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</si>
  <si>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</si>
  <si>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</si>
  <si>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</si>
  <si>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</si>
  <si>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</si>
  <si>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</si>
  <si>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</si>
  <si>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</si>
  <si>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</si>
  <si>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</si>
  <si>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</si>
  <si>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</si>
  <si>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</si>
  <si>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</si>
  <si>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</si>
  <si>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</si>
  <si>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</si>
  <si>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</si>
  <si>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</si>
  <si>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</si>
  <si>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</si>
  <si>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</si>
  <si>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</si>
  <si>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</si>
  <si>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</si>
  <si>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</si>
  <si>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</si>
  <si>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</si>
  <si>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</si>
  <si>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</si>
  <si>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</si>
  <si>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</si>
  <si>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</si>
  <si>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</si>
  <si>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</si>
  <si>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</si>
  <si>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</si>
  <si>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</si>
  <si>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</si>
  <si>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</si>
  <si>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</si>
  <si>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</si>
  <si>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</si>
  <si>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</si>
  <si>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</si>
  <si>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</si>
  <si>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</si>
  <si>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</si>
  <si>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</si>
  <si>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</si>
  <si>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</si>
  <si>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</si>
  <si>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</si>
  <si>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</si>
  <si>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</si>
  <si>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</si>
  <si>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</si>
  <si>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</si>
  <si>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</si>
  <si>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</si>
  <si>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</si>
  <si>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</si>
  <si>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</si>
  <si>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</si>
  <si>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</si>
  <si>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</si>
  <si>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</si>
  <si>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</si>
  <si>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</si>
  <si>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</si>
  <si>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</si>
  <si>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</si>
  <si>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</si>
  <si>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</si>
  <si>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</si>
  <si>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</si>
  <si>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</si>
  <si>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</si>
  <si>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</si>
  <si>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</si>
  <si>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</si>
  <si>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</si>
  <si>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</si>
  <si>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</si>
  <si>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</si>
  <si>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</si>
  <si>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</si>
  <si>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</si>
  <si>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</si>
  <si>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</si>
  <si>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</si>
  <si>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</si>
  <si>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</si>
  <si>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</si>
  <si>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</si>
  <si>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</si>
  <si>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</si>
  <si>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</si>
  <si>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</si>
  <si>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</si>
  <si>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</si>
  <si>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</si>
  <si>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</si>
  <si>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</si>
  <si>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</si>
  <si>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</si>
  <si>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</si>
  <si>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</si>
  <si>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</si>
  <si>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</si>
  <si>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</si>
  <si>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</si>
  <si>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</si>
  <si>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</si>
  <si>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</si>
  <si>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</si>
  <si>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</si>
  <si>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</si>
  <si>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</si>
  <si>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</si>
  <si>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</si>
  <si>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</si>
  <si>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</si>
  <si>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</si>
  <si>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</si>
  <si>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</si>
  <si>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</si>
  <si>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</si>
  <si>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</si>
  <si>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</si>
  <si>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</si>
  <si>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</si>
  <si>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</si>
  <si>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</si>
  <si>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</si>
  <si>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</si>
  <si>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</si>
  <si>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</si>
  <si>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</si>
  <si>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</si>
  <si>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</si>
  <si>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</si>
  <si>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</si>
  <si>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</si>
  <si>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</si>
  <si>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</si>
  <si>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</si>
  <si>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</si>
  <si>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</si>
  <si>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</si>
  <si>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</si>
  <si>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</si>
  <si>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</si>
  <si>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</si>
  <si>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</si>
  <si>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</si>
  <si>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</si>
  <si>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</si>
  <si>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</si>
  <si>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</si>
  <si>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</si>
  <si>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</si>
  <si>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</si>
  <si>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</si>
  <si>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</si>
  <si>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</si>
  <si>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</si>
  <si>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</si>
  <si>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</si>
  <si>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</si>
  <si>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</si>
  <si>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</si>
  <si>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</si>
  <si>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</si>
  <si>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</si>
  <si>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</si>
  <si>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</si>
  <si>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</si>
  <si>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</si>
  <si>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</si>
  <si>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</si>
  <si>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</si>
  <si>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</si>
  <si>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</si>
  <si>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</si>
  <si>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</si>
  <si>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</si>
  <si>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</si>
  <si>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</si>
  <si>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</si>
  <si>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</si>
  <si>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</si>
  <si>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</si>
  <si>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</si>
  <si>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</si>
  <si>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</si>
  <si>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</si>
  <si>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</si>
  <si>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</si>
  <si>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</si>
  <si>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</si>
  <si>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</si>
  <si>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</si>
  <si>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</si>
  <si>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</si>
  <si>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</si>
  <si>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</si>
  <si>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</si>
  <si>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</si>
  <si>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</si>
  <si>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</si>
  <si>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</si>
  <si>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</si>
  <si>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</si>
  <si>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</si>
  <si>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</si>
  <si>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</si>
  <si>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</si>
  <si>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</si>
  <si>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</si>
  <si>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</si>
  <si>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</si>
  <si>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</si>
  <si>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</si>
  <si>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</si>
  <si>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</si>
  <si>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</si>
  <si>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</si>
  <si>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</si>
  <si>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</si>
  <si>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</si>
  <si>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</si>
  <si>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</si>
  <si>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</si>
  <si>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</si>
  <si>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</si>
  <si>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</si>
  <si>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</si>
  <si>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</si>
  <si>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</si>
  <si>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</si>
  <si>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</si>
  <si>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</si>
  <si>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</si>
  <si>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</si>
  <si>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</si>
  <si>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</si>
  <si>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</si>
  <si>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</si>
  <si>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</si>
  <si>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</si>
  <si>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</si>
  <si>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</si>
  <si>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</si>
  <si>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</si>
  <si>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</si>
  <si>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</si>
  <si>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</si>
  <si>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</si>
  <si>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</si>
  <si>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</si>
  <si>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</si>
  <si>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</si>
  <si>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</si>
  <si>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</si>
  <si>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</si>
  <si>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</si>
  <si>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</si>
  <si>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</si>
  <si>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</si>
  <si>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</si>
  <si>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</si>
  <si>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</si>
  <si>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</si>
  <si>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</si>
  <si>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</si>
  <si>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</si>
  <si>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</si>
  <si>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</si>
  <si>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</si>
  <si>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</si>
  <si>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</si>
  <si>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</si>
  <si>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</si>
  <si>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</si>
  <si>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</si>
  <si>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</si>
  <si>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</si>
  <si>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</si>
  <si>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</si>
  <si>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</si>
  <si>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</si>
  <si>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</si>
  <si>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</si>
  <si>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</si>
  <si>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</si>
  <si>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</si>
  <si>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</si>
  <si>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</si>
  <si>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</si>
  <si>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</si>
  <si>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</si>
  <si>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</si>
  <si>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</si>
  <si>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</si>
  <si>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</si>
  <si>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</si>
  <si>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</si>
  <si>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</si>
  <si>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</si>
  <si>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</si>
  <si>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</si>
  <si>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</si>
  <si>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</si>
  <si>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</si>
  <si>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</si>
  <si>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</si>
  <si>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</si>
  <si>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</si>
  <si>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</si>
  <si>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</si>
  <si>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</si>
  <si>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</si>
  <si>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</si>
  <si>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</si>
  <si>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</si>
  <si>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</si>
  <si>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</si>
  <si>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</si>
  <si>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</si>
  <si>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</si>
  <si>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</si>
  <si>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</si>
  <si>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</si>
  <si>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</si>
  <si>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</si>
  <si>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</si>
  <si>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</si>
  <si>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</si>
  <si>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</si>
  <si>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</si>
  <si>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</si>
  <si>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</si>
  <si>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</si>
  <si>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</si>
  <si>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</si>
  <si>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</si>
  <si>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</si>
  <si>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</si>
  <si>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</si>
  <si>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</si>
  <si>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</si>
  <si>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</si>
  <si>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</si>
  <si>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</si>
  <si>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</si>
  <si>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</si>
  <si>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</si>
  <si>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</si>
  <si>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</si>
  <si>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</si>
  <si>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</si>
  <si>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</si>
  <si>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</si>
  <si>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</si>
  <si>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</si>
  <si>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</si>
  <si>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</si>
  <si>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</si>
  <si>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</si>
  <si>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</si>
  <si>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</si>
  <si>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</si>
  <si>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</si>
  <si>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</si>
  <si>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</si>
  <si>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</si>
  <si>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</si>
  <si>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</si>
  <si>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</si>
  <si>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</si>
  <si>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</si>
  <si>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</si>
  <si>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</si>
  <si>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</si>
  <si>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</si>
  <si>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</si>
  <si>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</si>
  <si>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</si>
  <si>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</si>
  <si>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</si>
  <si>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</si>
  <si>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</si>
  <si>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</si>
  <si>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</si>
  <si>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</si>
  <si>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</si>
  <si>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</si>
  <si>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</si>
  <si>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</si>
  <si>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</si>
  <si>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</si>
  <si>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</si>
  <si>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</si>
  <si>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</si>
  <si>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</si>
  <si>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</si>
  <si>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</si>
  <si>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</si>
  <si>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</si>
  <si>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</si>
  <si>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</si>
  <si>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</si>
  <si>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</si>
  <si>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</si>
  <si>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</si>
  <si>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</si>
  <si>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</si>
  <si>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</si>
  <si>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</si>
  <si>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</si>
  <si>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</si>
  <si>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</si>
  <si>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</si>
  <si>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</si>
  <si>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</si>
  <si>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</si>
  <si>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</si>
  <si>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</si>
  <si>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</si>
  <si>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</si>
  <si>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</si>
  <si>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</si>
  <si>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</si>
  <si>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</si>
  <si>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</si>
  <si>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</si>
  <si>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</si>
  <si>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</si>
  <si>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</si>
  <si>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</si>
  <si>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</si>
  <si>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</si>
  <si>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</si>
  <si>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</si>
  <si>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</si>
  <si>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</si>
  <si>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</si>
  <si>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</si>
  <si>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</si>
  <si>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</si>
  <si>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</si>
  <si>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</si>
  <si>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</si>
  <si>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</si>
  <si>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</si>
  <si>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</si>
  <si>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</si>
  <si>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</si>
  <si>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</si>
  <si>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</si>
  <si>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</si>
  <si>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</si>
  <si>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</si>
  <si>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</si>
  <si>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</si>
  <si>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</si>
  <si>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</si>
  <si>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</si>
  <si>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</si>
  <si>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</si>
  <si>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</si>
  <si>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</si>
  <si>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</si>
  <si>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</si>
  <si>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</si>
  <si>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</si>
  <si>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</si>
  <si>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</si>
  <si>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</si>
  <si>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</si>
  <si>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</si>
  <si>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</si>
  <si>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</si>
  <si>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</si>
  <si>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</si>
  <si>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</si>
  <si>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</si>
  <si>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</si>
  <si>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</si>
  <si>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</si>
  <si>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</si>
  <si>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</si>
  <si>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</si>
  <si>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</si>
  <si>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</si>
  <si>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</si>
  <si>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</si>
  <si>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</si>
  <si>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</si>
  <si>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</si>
  <si>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</si>
  <si>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</si>
  <si>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</si>
  <si>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</si>
  <si>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</si>
  <si>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</si>
  <si>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</si>
  <si>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</si>
  <si>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</si>
  <si>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</si>
  <si>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</si>
  <si>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</si>
  <si>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</si>
  <si>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</si>
  <si>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</si>
  <si>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</si>
  <si>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</si>
  <si>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</si>
  <si>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</si>
  <si>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</si>
  <si>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</si>
  <si>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</si>
  <si>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</si>
  <si>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</si>
  <si>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</si>
  <si>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</si>
  <si>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</si>
  <si>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</si>
  <si>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</si>
  <si>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</si>
  <si>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</si>
  <si>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</si>
  <si>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</si>
  <si>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</si>
  <si>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</si>
  <si>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</si>
  <si>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</si>
  <si>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</si>
  <si>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</si>
  <si>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</si>
  <si>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</si>
  <si>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</si>
  <si>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</si>
  <si>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</si>
  <si>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</si>
  <si>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</si>
  <si>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</si>
  <si>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</si>
  <si>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</si>
  <si>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</si>
  <si>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</si>
  <si>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</si>
  <si>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</si>
  <si>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</si>
  <si>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</si>
  <si>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</si>
  <si>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</si>
  <si>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</si>
  <si>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</si>
  <si>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</si>
  <si>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</si>
  <si>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</si>
  <si>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</si>
  <si>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</si>
  <si>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</si>
  <si>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</si>
  <si>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</si>
  <si>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</si>
  <si>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</si>
  <si>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</si>
  <si>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</si>
  <si>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</si>
  <si>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</si>
  <si>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</si>
  <si>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</si>
  <si>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</si>
  <si>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</si>
  <si>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</si>
  <si>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</si>
  <si>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</si>
  <si>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</si>
  <si>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</si>
  <si>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</si>
  <si>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</si>
  <si>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</si>
  <si>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</si>
  <si>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</si>
  <si>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</si>
  <si>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</si>
  <si>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</si>
  <si>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</si>
  <si>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</si>
  <si>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</si>
  <si>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</si>
  <si>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</si>
  <si>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</si>
  <si>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</si>
  <si>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</si>
  <si>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</si>
  <si>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</si>
  <si>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</si>
  <si>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</si>
  <si>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</si>
  <si>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</si>
  <si>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</si>
  <si>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</si>
  <si>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</si>
  <si>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</si>
  <si>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</si>
  <si>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</si>
  <si>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</si>
  <si>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</si>
  <si>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</si>
  <si>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</si>
  <si>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</si>
  <si>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</si>
  <si>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</si>
  <si>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</si>
  <si>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</si>
  <si>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</si>
  <si>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</si>
  <si>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</si>
  <si>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</si>
  <si>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</si>
  <si>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</si>
  <si>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</si>
  <si>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</si>
  <si>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</si>
  <si>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</si>
  <si>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</si>
  <si>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</si>
  <si>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</si>
  <si>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</si>
  <si>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</si>
  <si>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</si>
  <si>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</si>
  <si>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</si>
  <si>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</si>
  <si>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</si>
  <si>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</si>
  <si>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</si>
  <si>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</si>
  <si>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</si>
  <si>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</si>
  <si>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</si>
  <si>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</si>
  <si>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</si>
  <si>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</si>
  <si>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</si>
  <si>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</si>
  <si>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</si>
  <si>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</si>
  <si>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</si>
  <si>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</si>
  <si>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</si>
  <si>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</si>
  <si>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</si>
  <si>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</si>
  <si>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</si>
  <si>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</si>
  <si>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</si>
  <si>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</si>
  <si>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</si>
  <si>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</si>
  <si>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</si>
  <si>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</si>
  <si>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</si>
  <si>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</si>
  <si>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</si>
  <si>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</si>
  <si>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</si>
  <si>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</si>
  <si>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</si>
  <si>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</si>
  <si>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</si>
  <si>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</si>
  <si>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</si>
  <si>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</si>
  <si>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</si>
  <si>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</si>
  <si>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</si>
  <si>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</si>
  <si>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</si>
  <si>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</si>
  <si>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</si>
  <si>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</si>
  <si>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</si>
  <si>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</si>
  <si>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</si>
  <si>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</si>
  <si>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</si>
  <si>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</si>
  <si>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</si>
  <si>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</si>
  <si>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</si>
  <si>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</si>
  <si>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</si>
  <si>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</si>
  <si>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</si>
  <si>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</si>
  <si>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</si>
  <si>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</si>
  <si>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</si>
  <si>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</si>
  <si>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</si>
  <si>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</si>
  <si>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</si>
  <si>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</si>
  <si>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</si>
  <si>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</si>
  <si>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</si>
  <si>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</si>
  <si>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</si>
  <si>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</si>
  <si>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</si>
  <si>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</si>
  <si>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</si>
  <si>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</si>
  <si>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</si>
  <si>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</si>
  <si>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</si>
  <si>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</si>
  <si>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</si>
  <si>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</si>
  <si>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</si>
  <si>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</si>
  <si>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</si>
  <si>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</si>
  <si>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</si>
  <si>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</si>
  <si>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</si>
  <si>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</si>
  <si>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</si>
  <si>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</si>
  <si>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</si>
  <si>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</si>
  <si>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</si>
  <si>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</si>
  <si>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</si>
  <si>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</si>
  <si>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</si>
  <si>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</si>
  <si>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</si>
  <si>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</si>
  <si>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</si>
  <si>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</si>
  <si>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</si>
  <si>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</si>
  <si>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</si>
  <si>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</si>
  <si>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</si>
  <si>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</si>
  <si>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</si>
  <si>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</si>
  <si>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</si>
  <si>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</si>
  <si>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</si>
  <si>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</si>
  <si>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</si>
  <si>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</si>
  <si>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</si>
  <si>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</si>
  <si>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</si>
  <si>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</si>
  <si>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</si>
  <si>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</si>
  <si>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</si>
  <si>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</si>
  <si>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</si>
  <si>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</si>
  <si>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</si>
  <si>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</si>
  <si>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</si>
  <si>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</si>
  <si>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</si>
  <si>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</si>
  <si>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</si>
  <si>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</si>
  <si>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</si>
  <si>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</si>
  <si>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</si>
  <si>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</si>
  <si>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</si>
  <si>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</si>
  <si>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</si>
  <si>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</si>
  <si>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</si>
  <si>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</si>
  <si>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</si>
  <si>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</si>
  <si>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</si>
  <si>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</si>
  <si>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</si>
  <si>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</si>
  <si>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</si>
  <si>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</si>
  <si>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</si>
  <si>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</si>
  <si>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</si>
  <si>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</si>
  <si>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</si>
  <si>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</si>
  <si>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</si>
  <si>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</si>
  <si>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</si>
  <si>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</si>
  <si>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</si>
  <si>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</si>
  <si>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</si>
  <si>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</si>
  <si>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</si>
  <si>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</si>
  <si>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</si>
  <si>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</si>
  <si>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</si>
  <si>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</si>
  <si>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</si>
  <si>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</si>
  <si>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</si>
  <si>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</si>
  <si>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</si>
  <si>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</si>
  <si>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</si>
  <si>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</si>
  <si>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</si>
  <si>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</si>
  <si>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</si>
  <si>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</si>
  <si>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</si>
  <si>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</si>
  <si>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</si>
  <si>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</si>
  <si>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</si>
  <si>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</si>
  <si>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</si>
  <si>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</si>
  <si>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</si>
  <si>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</si>
  <si>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</si>
  <si>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</si>
  <si>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</si>
  <si>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</si>
  <si>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</si>
  <si>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</si>
  <si>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</si>
  <si>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</si>
  <si>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</si>
  <si>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</si>
  <si>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</si>
  <si>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</si>
  <si>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</si>
  <si>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</si>
  <si>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</si>
  <si>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</si>
  <si>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</si>
  <si>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</si>
  <si>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</si>
  <si>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</si>
  <si>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</si>
  <si>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</si>
  <si>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</si>
  <si>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</si>
  <si>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</si>
  <si>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</si>
  <si>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</si>
  <si>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</si>
  <si>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</si>
  <si>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</si>
  <si>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</si>
  <si>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</si>
  <si>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</si>
  <si>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</si>
  <si>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</si>
  <si>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</si>
  <si>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</si>
  <si>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</si>
  <si>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</si>
  <si>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</si>
  <si>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</si>
  <si>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</si>
  <si>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</si>
  <si>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</si>
  <si>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</si>
  <si>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</si>
  <si>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</si>
  <si>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</si>
  <si>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</si>
  <si>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</si>
  <si>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</si>
  <si>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</si>
  <si>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</si>
  <si>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</si>
  <si>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</si>
  <si>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</si>
  <si>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</si>
  <si>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</si>
  <si>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</si>
  <si>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</si>
  <si>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</si>
  <si>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</si>
  <si>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</si>
  <si>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</si>
  <si>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</si>
  <si>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</si>
  <si>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</si>
  <si>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</si>
  <si>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</si>
  <si>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</si>
  <si>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</si>
  <si>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</si>
  <si>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</si>
  <si>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</si>
  <si>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</si>
  <si>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</si>
  <si>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</si>
  <si>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</si>
  <si>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</si>
  <si>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</si>
  <si>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</si>
  <si>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</si>
  <si>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</si>
  <si>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</si>
  <si>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</si>
  <si>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</si>
  <si>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</si>
  <si>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</si>
  <si>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</si>
  <si>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</si>
  <si>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</si>
  <si>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</si>
  <si>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</si>
  <si>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</si>
  <si>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</si>
  <si>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</si>
  <si>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</si>
  <si>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</si>
  <si>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</si>
  <si>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</si>
  <si>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</si>
  <si>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</si>
  <si>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</si>
  <si>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</si>
  <si>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</si>
  <si>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</si>
  <si>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</si>
  <si>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</si>
  <si>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</si>
  <si>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</si>
  <si>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</si>
  <si>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</si>
  <si>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</si>
  <si>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</si>
  <si>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</si>
  <si>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</si>
  <si>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</si>
  <si>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</si>
  <si>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</si>
  <si>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</si>
  <si>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</si>
  <si>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</si>
  <si>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</si>
  <si>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</si>
  <si>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</si>
  <si>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</si>
  <si>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</si>
  <si>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</si>
  <si>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</si>
  <si>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</si>
  <si>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</si>
  <si>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</si>
  <si>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</si>
  <si>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</si>
  <si>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</si>
  <si>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</si>
  <si>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</si>
  <si>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</si>
  <si>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</si>
  <si>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</si>
  <si>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</si>
  <si>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</si>
  <si>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</si>
  <si>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</si>
  <si>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</si>
  <si>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</si>
  <si>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</si>
  <si>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</si>
  <si>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</si>
  <si>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</si>
  <si>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</si>
  <si>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</si>
  <si>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</si>
  <si>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</si>
  <si>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</si>
  <si>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</si>
  <si>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</si>
  <si>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</si>
  <si>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</si>
  <si>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</si>
  <si>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</si>
  <si>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</si>
  <si>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</si>
  <si>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</si>
  <si>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</si>
  <si>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</si>
  <si>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</si>
  <si>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</si>
  <si>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</si>
  <si>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</si>
  <si>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</si>
  <si>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</si>
  <si>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</si>
  <si>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</si>
  <si>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</si>
  <si>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</si>
  <si>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</si>
  <si>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</si>
  <si>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</si>
  <si>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</si>
  <si>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</si>
  <si>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</si>
  <si>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</si>
  <si>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</si>
  <si>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</si>
  <si>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</si>
  <si>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</si>
  <si>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</si>
  <si>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</si>
  <si>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</si>
  <si>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</si>
  <si>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</si>
  <si>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</si>
  <si>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</si>
  <si>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</si>
  <si>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</si>
  <si>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</si>
  <si>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</si>
  <si>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</si>
  <si>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</si>
  <si>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</si>
  <si>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</si>
  <si>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</si>
  <si>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</si>
  <si>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</si>
  <si>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</si>
  <si>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</si>
  <si>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</si>
  <si>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</si>
  <si>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</si>
  <si>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</si>
  <si>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</si>
  <si>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</si>
  <si>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</si>
  <si>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</si>
  <si>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</si>
  <si>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</si>
  <si>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</si>
  <si>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</si>
  <si>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</si>
  <si>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</si>
  <si>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</si>
  <si>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</si>
  <si>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</si>
  <si>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</si>
  <si>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</si>
  <si>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</si>
  <si>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</si>
  <si>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</si>
  <si>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</si>
  <si>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</si>
  <si>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</si>
  <si>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</si>
  <si>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</si>
  <si>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</si>
  <si>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</si>
  <si>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</si>
  <si>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</si>
  <si>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</si>
  <si>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</si>
  <si>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</si>
  <si>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</si>
  <si>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</si>
  <si>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</si>
  <si>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</si>
  <si>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</si>
  <si>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</si>
  <si>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</si>
  <si>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</si>
  <si>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</si>
  <si>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</si>
  <si>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</si>
  <si>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</si>
  <si>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</si>
  <si>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</si>
  <si>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</si>
  <si>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</si>
  <si>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</si>
  <si>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</si>
  <si>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</si>
  <si>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</si>
  <si>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</si>
  <si>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</si>
  <si>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</si>
  <si>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</si>
  <si>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</si>
  <si>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</si>
  <si>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</si>
  <si>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</si>
  <si>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</si>
  <si>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</si>
  <si>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</si>
  <si>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</si>
  <si>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</si>
  <si>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</si>
  <si>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</si>
  <si>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</si>
  <si>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</si>
  <si>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</si>
  <si>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</si>
  <si>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</si>
  <si>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</si>
  <si>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</si>
  <si>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</si>
  <si>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</si>
  <si>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</si>
  <si>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</si>
  <si>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</si>
  <si>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</si>
  <si>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</si>
  <si>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</si>
  <si>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</si>
  <si>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</si>
  <si>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</si>
  <si>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</si>
  <si>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</si>
  <si>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</si>
  <si>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</si>
  <si>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</si>
  <si>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</si>
  <si>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</si>
  <si>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</si>
  <si>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</si>
  <si>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</si>
  <si>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</si>
  <si>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</si>
  <si>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</si>
  <si>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</si>
  <si>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</si>
  <si>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</si>
  <si>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</si>
  <si>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</si>
  <si>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</si>
  <si>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</si>
  <si>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</si>
  <si>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</si>
  <si>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</si>
  <si>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</si>
  <si>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</si>
  <si>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</si>
  <si>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</si>
  <si>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</si>
  <si>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</si>
  <si>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</si>
  <si>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</si>
  <si>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</si>
  <si>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</si>
  <si>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</si>
  <si>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</si>
  <si>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</si>
  <si>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</si>
  <si>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</si>
  <si>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</si>
  <si>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</si>
  <si>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</si>
  <si>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</si>
  <si>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</si>
  <si>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</si>
  <si>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</si>
  <si>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</si>
  <si>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</si>
  <si>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</si>
  <si>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</si>
  <si>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</si>
  <si>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</si>
  <si>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</si>
  <si>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</si>
  <si>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</si>
  <si>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</si>
  <si>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</si>
  <si>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</si>
  <si>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</si>
  <si>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</si>
  <si>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</si>
  <si>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</si>
  <si>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</si>
  <si>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</si>
  <si>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</si>
  <si>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</si>
  <si>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</si>
  <si>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</si>
  <si>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</si>
  <si>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</si>
  <si>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</si>
  <si>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</si>
  <si>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</si>
  <si>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</si>
  <si>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</si>
  <si>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</si>
  <si>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</si>
  <si>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</si>
  <si>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</si>
  <si>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</si>
  <si>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</si>
  <si>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</si>
  <si>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</si>
  <si>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</si>
  <si>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</si>
  <si>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</si>
  <si>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</si>
  <si>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</si>
  <si>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</si>
  <si>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</si>
  <si>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</si>
  <si>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</si>
  <si>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</si>
  <si>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</si>
  <si>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</si>
  <si>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</si>
  <si>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</si>
  <si>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</si>
  <si>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</si>
  <si>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</si>
  <si>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</si>
  <si>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</si>
  <si>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</si>
  <si>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</si>
  <si>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</si>
  <si>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</si>
  <si>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</si>
  <si>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</si>
  <si>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</si>
  <si>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</si>
  <si>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</si>
  <si>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</si>
  <si>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</si>
  <si>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</si>
  <si>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</si>
  <si>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</si>
  <si>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</si>
  <si>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</si>
  <si>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</si>
  <si>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</si>
  <si>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</si>
  <si>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</si>
  <si>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</si>
  <si>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</si>
  <si>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</si>
  <si>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</si>
  <si>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</si>
  <si>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</si>
  <si>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</si>
  <si>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</si>
  <si>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</si>
  <si>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</si>
  <si>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</si>
  <si>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</si>
  <si>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</si>
  <si>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</si>
  <si>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</si>
  <si>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</si>
  <si>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</si>
  <si>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</si>
  <si>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</si>
  <si>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</si>
  <si>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</si>
  <si>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</si>
  <si>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</si>
  <si>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</si>
  <si>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</si>
  <si>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</si>
  <si>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</si>
  <si>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</si>
  <si>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</si>
  <si>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</si>
  <si>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</si>
  <si>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</si>
  <si>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</si>
  <si>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</si>
  <si>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</si>
  <si>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</si>
  <si>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</si>
  <si>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</si>
  <si>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</si>
  <si>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</si>
  <si>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</si>
  <si>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</si>
  <si>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</si>
  <si>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</si>
  <si>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</si>
  <si>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</si>
  <si>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</si>
  <si>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</si>
  <si>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</si>
  <si>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</si>
  <si>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</si>
  <si>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</si>
  <si>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</si>
  <si>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</si>
  <si>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</si>
  <si>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</si>
  <si>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</si>
  <si>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</si>
  <si>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</si>
  <si>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</si>
  <si>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</si>
  <si>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</si>
  <si>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</si>
  <si>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</si>
  <si>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</si>
  <si>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</si>
  <si>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</si>
  <si>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</si>
  <si>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</si>
  <si>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</si>
  <si>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</si>
  <si>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</si>
  <si>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</si>
  <si>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</si>
  <si>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</si>
  <si>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</si>
  <si>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</si>
  <si>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</si>
  <si>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</si>
  <si>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</si>
  <si>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</si>
  <si>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</si>
  <si>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</si>
  <si>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</si>
  <si>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</si>
  <si>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</si>
  <si>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</si>
  <si>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</si>
  <si>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</si>
  <si>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</si>
  <si>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</si>
  <si>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</si>
  <si>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</si>
  <si>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</si>
  <si>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</si>
  <si>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</si>
  <si>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</si>
  <si>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</si>
  <si>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</si>
  <si>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</si>
  <si>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</si>
  <si>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</si>
  <si>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</si>
  <si>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</si>
  <si>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</si>
  <si>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</si>
  <si>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</si>
  <si>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</si>
  <si>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</si>
  <si>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</si>
  <si>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</si>
  <si>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</si>
  <si>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</si>
  <si>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</si>
  <si>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</si>
  <si>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</si>
  <si>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</si>
  <si>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</si>
  <si>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</si>
  <si>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</si>
  <si>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</si>
  <si>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</si>
  <si>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</si>
  <si>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</si>
  <si>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</si>
  <si>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</si>
  <si>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</si>
  <si>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</si>
  <si>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</si>
  <si>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</si>
  <si>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</si>
  <si>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</si>
  <si>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</si>
  <si>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</si>
  <si>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</si>
  <si>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</si>
  <si>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</si>
  <si>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</si>
  <si>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</si>
  <si>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</si>
  <si>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</si>
  <si>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</si>
  <si>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</si>
  <si>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</si>
  <si>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</si>
  <si>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</si>
  <si>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</si>
  <si>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</si>
  <si>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</si>
  <si>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</si>
  <si>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</si>
  <si>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</si>
  <si>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</si>
  <si>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</si>
  <si>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</si>
  <si>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</si>
  <si>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</si>
  <si>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</si>
  <si>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</si>
  <si>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</si>
  <si>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</si>
  <si>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</si>
  <si>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</si>
  <si>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</si>
  <si>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</si>
  <si>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</si>
  <si>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</si>
  <si>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</si>
  <si>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</si>
  <si>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</si>
  <si>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</si>
  <si>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</si>
  <si>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</si>
  <si>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</si>
  <si>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</si>
  <si>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</si>
  <si>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</si>
  <si>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</si>
  <si>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</si>
  <si>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</si>
  <si>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</si>
  <si>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</si>
  <si>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</si>
  <si>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</si>
  <si>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</si>
  <si>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</si>
  <si>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</si>
  <si>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</si>
  <si>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</si>
  <si>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</si>
  <si>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</si>
  <si>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</si>
  <si>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</si>
  <si>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</si>
  <si>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</si>
  <si>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</si>
  <si>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</si>
  <si>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</si>
  <si>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</si>
  <si>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</si>
  <si>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</si>
  <si>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</si>
  <si>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</si>
  <si>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</si>
  <si>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</si>
  <si>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</si>
  <si>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</si>
  <si>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</si>
  <si>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</si>
  <si>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</si>
  <si>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</si>
  <si>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</si>
  <si>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</si>
  <si>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</si>
  <si>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</si>
  <si>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</si>
  <si>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</si>
  <si>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</si>
  <si>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</si>
  <si>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</si>
  <si>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</si>
  <si>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</si>
  <si>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</si>
  <si>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</si>
  <si>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</si>
  <si>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</si>
  <si>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</si>
  <si>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</si>
  <si>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</si>
  <si>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</si>
  <si>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</si>
  <si>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</si>
  <si>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</si>
  <si>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</si>
  <si>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</si>
  <si>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</si>
  <si>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</si>
  <si>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</si>
  <si>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</si>
  <si>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</si>
  <si>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</si>
  <si>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</si>
  <si>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</si>
  <si>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</si>
  <si>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</si>
  <si>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</si>
  <si>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</si>
  <si>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</si>
  <si>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</si>
  <si>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</si>
  <si>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</si>
  <si>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</si>
  <si>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</si>
  <si>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</si>
  <si>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</si>
  <si>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</si>
  <si>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</si>
  <si>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</si>
  <si>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</si>
  <si>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</si>
  <si>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</si>
  <si>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</si>
  <si>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</si>
  <si>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</si>
  <si>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</si>
  <si>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</si>
  <si>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</si>
  <si>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</si>
  <si>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</si>
  <si>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</si>
  <si>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</si>
  <si>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</si>
  <si>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</si>
  <si>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</si>
  <si>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</si>
  <si>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</si>
  <si>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</si>
  <si>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</si>
  <si>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</si>
  <si>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</si>
  <si>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</si>
  <si>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</si>
  <si>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</si>
  <si>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</si>
  <si>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</si>
  <si>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</si>
  <si>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</si>
  <si>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</si>
  <si>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</si>
  <si>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</si>
  <si>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</si>
  <si>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</si>
  <si>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</si>
  <si>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</si>
  <si>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</si>
  <si>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</si>
  <si>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</si>
  <si>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</si>
  <si>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</si>
  <si>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</si>
  <si>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</si>
  <si>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</si>
  <si>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</si>
  <si>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</si>
  <si>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</si>
  <si>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</si>
  <si>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</si>
  <si>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</si>
  <si>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</si>
  <si>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</si>
  <si>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</si>
  <si>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</si>
  <si>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</si>
  <si>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</si>
  <si>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</si>
  <si>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</si>
  <si>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</si>
  <si>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</si>
  <si>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</si>
  <si>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</si>
  <si>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</si>
  <si>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</si>
  <si>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</si>
  <si>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</si>
  <si>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</si>
  <si>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</si>
  <si>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</si>
  <si>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</si>
  <si>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</si>
  <si>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</si>
  <si>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</si>
  <si>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</si>
  <si>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</si>
  <si>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</si>
  <si>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</si>
  <si>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</si>
  <si>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</si>
  <si>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</si>
  <si>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</si>
  <si>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</si>
  <si>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</si>
  <si>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</si>
  <si>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</si>
  <si>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</si>
  <si>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</si>
  <si>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</si>
  <si>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</si>
  <si>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</si>
  <si>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</si>
  <si>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</si>
  <si>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</si>
  <si>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</si>
  <si>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</si>
  <si>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</si>
  <si>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</si>
  <si>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</si>
  <si>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</si>
  <si>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</si>
  <si>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</si>
  <si>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</si>
  <si>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</si>
  <si>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</si>
  <si>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</si>
  <si>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</si>
  <si>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</si>
  <si>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</si>
  <si>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</si>
  <si>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</si>
  <si>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</si>
  <si>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</si>
  <si>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</si>
  <si>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</si>
  <si>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</si>
  <si>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</si>
  <si>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</si>
  <si>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</si>
  <si>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</si>
  <si>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</si>
  <si>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</si>
  <si>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</si>
  <si>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</si>
  <si>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</si>
  <si>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</si>
  <si>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</si>
  <si>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</si>
  <si>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</si>
  <si>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</si>
  <si>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</si>
  <si>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</si>
  <si>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</si>
  <si>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</si>
  <si>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</si>
  <si>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</si>
  <si>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</si>
  <si>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</si>
  <si>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</si>
  <si>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</si>
  <si>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</si>
  <si>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</si>
  <si>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</si>
  <si>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</si>
  <si>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</si>
  <si>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</si>
  <si>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</si>
  <si>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</si>
  <si>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</si>
  <si>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</si>
  <si>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</si>
  <si>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</si>
  <si>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</si>
  <si>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</si>
  <si>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</si>
  <si>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</si>
  <si>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</si>
  <si>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</si>
  <si>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</si>
  <si>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</si>
  <si>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</si>
  <si>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</si>
  <si>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</si>
  <si>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</si>
  <si>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</si>
  <si>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</si>
  <si>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</si>
  <si>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</si>
  <si>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</si>
  <si>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</si>
  <si>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</si>
  <si>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</si>
  <si>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</si>
  <si>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</si>
  <si>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</si>
  <si>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</si>
  <si>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</si>
  <si>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</si>
  <si>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</si>
  <si>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</si>
  <si>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</si>
  <si>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</si>
  <si>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</si>
  <si>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</si>
  <si>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</si>
  <si>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</si>
  <si>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</si>
  <si>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</si>
  <si>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</si>
  <si>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</si>
  <si>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</si>
  <si>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</si>
  <si>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</si>
  <si>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</si>
  <si>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</si>
  <si>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</si>
  <si>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</si>
  <si>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</si>
  <si>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</si>
  <si>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</si>
  <si>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</si>
  <si>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</si>
  <si>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</si>
  <si>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</si>
  <si>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</si>
  <si>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</si>
  <si>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</si>
  <si>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</si>
  <si>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</si>
  <si>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</si>
  <si>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</si>
  <si>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</si>
  <si>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</si>
  <si>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</si>
  <si>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</si>
  <si>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</si>
  <si>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</si>
  <si>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</si>
  <si>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</si>
  <si>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</si>
  <si>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</si>
  <si>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</si>
  <si>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</si>
  <si>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</si>
  <si>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</si>
  <si>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</si>
  <si>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</si>
  <si>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</si>
  <si>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</si>
  <si>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</si>
  <si>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</si>
  <si>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</si>
  <si>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</si>
  <si>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</si>
  <si>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</si>
  <si>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</si>
  <si>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</si>
  <si>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</si>
  <si>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</si>
  <si>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</si>
  <si>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</si>
  <si>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</si>
  <si>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</si>
  <si>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</si>
  <si>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</si>
  <si>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</si>
  <si>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</si>
  <si>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</si>
  <si>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</si>
  <si>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</si>
  <si>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</si>
  <si>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</si>
  <si>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</si>
  <si>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</si>
  <si>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</si>
  <si>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</si>
  <si>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</si>
  <si>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</si>
  <si>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</si>
  <si>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</si>
  <si>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</si>
  <si>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</si>
  <si>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</si>
  <si>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</si>
  <si>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</si>
  <si>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</si>
  <si>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</si>
  <si>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</si>
  <si>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</si>
  <si>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</si>
  <si>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</si>
  <si>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</si>
  <si>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</si>
  <si>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</si>
  <si>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</si>
  <si>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</si>
  <si>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</si>
  <si>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</si>
  <si>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</si>
  <si>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</si>
  <si>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</si>
  <si>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</si>
  <si>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</si>
  <si>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</si>
  <si>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</si>
  <si>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</si>
  <si>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</si>
  <si>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</si>
  <si>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</si>
  <si>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</si>
  <si>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</si>
  <si>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</si>
  <si>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</si>
  <si>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</si>
  <si>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</si>
  <si>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</si>
  <si>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</si>
  <si>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</si>
  <si>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</si>
  <si>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</si>
  <si>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</si>
  <si>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</si>
  <si>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</si>
  <si>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</si>
  <si>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</si>
  <si>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</si>
  <si>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</si>
  <si>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</si>
  <si>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</si>
  <si>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</si>
  <si>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</si>
  <si>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</si>
  <si>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</si>
  <si>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</si>
  <si>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</si>
  <si>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</si>
  <si>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</si>
  <si>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</si>
  <si>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</si>
  <si>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</si>
  <si>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</si>
  <si>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</si>
  <si>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</si>
  <si>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</si>
  <si>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</si>
  <si>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</si>
  <si>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</si>
  <si>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</si>
  <si>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</si>
  <si>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</si>
  <si>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</si>
  <si>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</si>
  <si>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</si>
  <si>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</si>
  <si>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</si>
  <si>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</si>
  <si>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</si>
  <si>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</si>
  <si>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</si>
  <si>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</si>
  <si>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</si>
  <si>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</si>
  <si>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</si>
  <si>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</si>
  <si>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</si>
  <si>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</si>
  <si>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</si>
  <si>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</si>
  <si>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</si>
  <si>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</si>
  <si>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</si>
  <si>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</si>
  <si>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</si>
  <si>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</si>
  <si>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</si>
  <si>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</si>
  <si>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</si>
  <si>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</si>
  <si>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</si>
  <si>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</si>
  <si>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</si>
  <si>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</si>
  <si>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</si>
  <si>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</si>
  <si>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</si>
  <si>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</si>
  <si>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</si>
  <si>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</si>
  <si>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</si>
  <si>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</si>
  <si>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</si>
  <si>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</si>
  <si>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</si>
  <si>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</si>
  <si>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</si>
  <si>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</si>
  <si>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</si>
  <si>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</si>
  <si>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</si>
  <si>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</si>
  <si>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</si>
  <si>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</si>
  <si>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</si>
  <si>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</si>
  <si>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</si>
  <si>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</si>
  <si>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</si>
  <si>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</si>
  <si>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</si>
  <si>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</si>
  <si>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</si>
  <si>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</si>
  <si>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</si>
  <si>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</si>
  <si>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</si>
  <si>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</si>
  <si>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</si>
  <si>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</si>
  <si>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</si>
  <si>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</si>
  <si>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</si>
  <si>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</si>
  <si>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</si>
  <si>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</si>
  <si>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</si>
  <si>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</si>
  <si>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</si>
  <si>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</si>
  <si>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</si>
  <si>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</si>
  <si>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</si>
  <si>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</si>
  <si>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</si>
  <si>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</si>
  <si>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</si>
  <si>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</si>
  <si>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</si>
  <si>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</si>
  <si>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</si>
  <si>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</si>
  <si>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</si>
  <si>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</si>
  <si>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</si>
  <si>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</si>
  <si>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</si>
  <si>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</si>
  <si>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</si>
  <si>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</si>
  <si>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</si>
  <si>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</si>
  <si>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</si>
  <si>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</si>
  <si>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</si>
  <si>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</si>
  <si>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</si>
  <si>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</si>
  <si>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</si>
  <si>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</si>
  <si>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</si>
  <si>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</si>
  <si>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</si>
  <si>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</si>
  <si>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</si>
  <si>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</si>
  <si>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</si>
  <si>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</si>
  <si>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</si>
  <si>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</si>
  <si>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</si>
  <si>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</si>
  <si>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</si>
  <si>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</si>
  <si>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</si>
  <si>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</si>
  <si>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</si>
  <si>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</si>
  <si>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</si>
  <si>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</si>
  <si>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</si>
  <si>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</si>
  <si>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</si>
  <si>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</si>
  <si>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</si>
  <si>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</si>
  <si>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</si>
  <si>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</si>
  <si>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</si>
  <si>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</si>
  <si>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</si>
  <si>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</si>
  <si>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</si>
  <si>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</si>
  <si>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</si>
  <si>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</si>
  <si>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</si>
  <si>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</si>
  <si>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</si>
  <si>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</si>
  <si>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</si>
  <si>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</si>
  <si>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</si>
  <si>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</si>
  <si>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</si>
  <si>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</si>
  <si>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</si>
  <si>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</si>
  <si>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</si>
  <si>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</si>
  <si>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</si>
  <si>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</si>
  <si>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</si>
  <si>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</si>
  <si>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</si>
  <si>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</si>
  <si>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</si>
  <si>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</si>
  <si>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</si>
  <si>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</si>
  <si>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</si>
  <si>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</si>
  <si>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</si>
  <si>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</si>
  <si>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</si>
  <si>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</si>
  <si>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</si>
  <si>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</si>
  <si>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</si>
  <si>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</si>
  <si>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</si>
  <si>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</si>
  <si>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</si>
  <si>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</si>
  <si>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</si>
  <si>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</si>
  <si>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</si>
  <si>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</si>
  <si>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</si>
  <si>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</si>
  <si>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</si>
  <si>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</si>
  <si>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</si>
  <si>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</si>
  <si>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</si>
  <si>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</si>
  <si>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</si>
  <si>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</si>
  <si>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</si>
  <si>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</si>
  <si>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</si>
  <si>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</si>
  <si>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</si>
  <si>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</si>
  <si>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</si>
  <si>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</si>
  <si>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</si>
  <si>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</si>
  <si>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</si>
  <si>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</si>
  <si>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</si>
  <si>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</si>
  <si>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</si>
  <si>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</si>
  <si>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</si>
  <si>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</si>
  <si>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</si>
  <si>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</si>
  <si>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</si>
  <si>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</si>
  <si>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</si>
  <si>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</si>
  <si>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</si>
  <si>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</si>
  <si>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</si>
  <si>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</si>
  <si>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</si>
  <si>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</si>
  <si>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</si>
  <si>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</si>
  <si>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</si>
  <si>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</si>
  <si>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</si>
  <si>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</si>
  <si>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</si>
  <si>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</si>
  <si>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</si>
  <si>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</si>
  <si>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</si>
  <si>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</si>
  <si>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</si>
  <si>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</si>
  <si>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</si>
  <si>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</si>
  <si>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</si>
  <si>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</si>
  <si>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</si>
  <si>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</si>
  <si>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</si>
  <si>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</si>
  <si>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</si>
  <si>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</si>
  <si>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</si>
  <si>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</si>
  <si>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</si>
  <si>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</si>
  <si>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</si>
  <si>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</si>
  <si>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</si>
  <si>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</si>
  <si>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</si>
  <si>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</si>
  <si>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</si>
  <si>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</si>
  <si>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</si>
  <si>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</si>
  <si>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</si>
  <si>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</si>
  <si>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</si>
  <si>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</si>
  <si>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</si>
  <si>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</si>
  <si>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</si>
  <si>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</si>
  <si>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</si>
  <si>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</si>
  <si>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</si>
  <si>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</si>
  <si>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</si>
  <si>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</si>
  <si>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</si>
  <si>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</si>
  <si>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</si>
  <si>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</si>
  <si>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</si>
  <si>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</si>
  <si>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</si>
  <si>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</si>
  <si>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</si>
  <si>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</si>
  <si>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</si>
  <si>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</si>
  <si>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</si>
  <si>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</si>
  <si>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</si>
  <si>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</si>
  <si>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</si>
  <si>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</si>
  <si>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</si>
  <si>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</si>
  <si>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</si>
  <si>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</si>
  <si>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</si>
  <si>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</si>
  <si>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</si>
  <si>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</si>
  <si>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</si>
  <si>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</si>
  <si>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</si>
  <si>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</si>
  <si>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</si>
  <si>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</si>
  <si>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</si>
  <si>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</si>
  <si>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</si>
  <si>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</si>
  <si>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</si>
  <si>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</si>
  <si>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</si>
  <si>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</si>
  <si>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</si>
  <si>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</si>
  <si>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</si>
  <si>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</si>
  <si>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</si>
  <si>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</si>
  <si>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</si>
  <si>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</si>
  <si>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</si>
  <si>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</si>
  <si>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</si>
  <si>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</si>
  <si>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</si>
  <si>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</si>
  <si>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</si>
  <si>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</si>
  <si>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</si>
  <si>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</si>
  <si>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</si>
  <si>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</si>
  <si>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</si>
  <si>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</si>
  <si>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</si>
  <si>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</si>
  <si>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</si>
  <si>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</si>
  <si>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</si>
  <si>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</si>
  <si>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</si>
  <si>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</si>
  <si>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</si>
  <si>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</si>
  <si>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</si>
  <si>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</si>
  <si>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</si>
  <si>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</si>
  <si>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</si>
  <si>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</si>
  <si>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</si>
  <si>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</si>
  <si>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</si>
  <si>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</si>
  <si>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</si>
  <si>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</si>
  <si>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</si>
  <si>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</si>
  <si>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</si>
  <si>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</si>
  <si>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</si>
  <si>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</si>
  <si>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</si>
  <si>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</si>
  <si>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</si>
  <si>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</si>
  <si>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</si>
  <si>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</si>
  <si>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</si>
  <si>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</si>
  <si>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</si>
  <si>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</si>
  <si>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</si>
  <si>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</si>
  <si>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</si>
  <si>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</si>
  <si>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</si>
  <si>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</si>
  <si>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</si>
  <si>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</si>
  <si>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</si>
  <si>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</si>
  <si>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</si>
  <si>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</si>
  <si>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</si>
  <si>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</si>
  <si>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</si>
  <si>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</si>
  <si>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</si>
  <si>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</si>
  <si>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</si>
  <si>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</si>
  <si>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</si>
  <si>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</si>
  <si>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</si>
  <si>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</si>
  <si>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</si>
  <si>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</si>
  <si>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</si>
  <si>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</si>
  <si>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</si>
  <si>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</si>
  <si>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</si>
  <si>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</si>
  <si>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</si>
  <si>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</si>
  <si>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</si>
  <si>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</si>
  <si>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</si>
  <si>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</si>
  <si>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</si>
  <si>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</si>
  <si>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</si>
  <si>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</si>
  <si>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</si>
  <si>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</si>
  <si>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</si>
  <si>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</si>
  <si>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</si>
  <si>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</si>
  <si>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</si>
  <si>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</si>
  <si>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</si>
  <si>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</si>
  <si>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</si>
  <si>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</si>
  <si>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</si>
  <si>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</si>
  <si>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</si>
  <si>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</si>
  <si>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</si>
  <si>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</si>
  <si>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</si>
  <si>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</si>
  <si>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</si>
  <si>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</si>
  <si>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</si>
  <si>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</si>
  <si>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</si>
  <si>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</si>
  <si>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</si>
  <si>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</si>
  <si>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</si>
  <si>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</si>
  <si>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</si>
  <si>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</si>
  <si>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</si>
  <si>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</si>
  <si>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</si>
  <si>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</si>
  <si>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</si>
  <si>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</si>
  <si>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</si>
  <si>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</si>
  <si>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</si>
  <si>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</si>
  <si>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</si>
  <si>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</si>
  <si>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</si>
  <si>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</si>
  <si>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</si>
  <si>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</si>
  <si>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</si>
  <si>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</si>
  <si>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</si>
  <si>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</si>
  <si>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</si>
  <si>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</si>
  <si>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</si>
  <si>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</si>
  <si>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</si>
  <si>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</si>
  <si>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</si>
  <si>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</si>
  <si>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</si>
  <si>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</si>
  <si>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</si>
  <si>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</si>
  <si>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</si>
  <si>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</si>
  <si>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</si>
  <si>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</si>
  <si>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</si>
  <si>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</si>
  <si>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</si>
  <si>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</si>
  <si>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</si>
  <si>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</si>
  <si>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</si>
  <si>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</si>
  <si>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</si>
  <si>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</si>
  <si>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</si>
  <si>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</si>
  <si>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</si>
  <si>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</si>
  <si>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</si>
  <si>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</si>
  <si>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</si>
  <si>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</si>
  <si>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</si>
  <si>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</si>
  <si>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</si>
  <si>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</si>
  <si>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</si>
  <si>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</si>
  <si>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</si>
  <si>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</si>
  <si>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</si>
  <si>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</si>
  <si>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</si>
  <si>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</si>
  <si>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</si>
  <si>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</si>
  <si>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</si>
  <si>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</si>
  <si>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</si>
  <si>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</si>
  <si>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</si>
  <si>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</si>
  <si>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</si>
  <si>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</si>
  <si>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</si>
  <si>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</si>
  <si>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</si>
  <si>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</si>
  <si>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</si>
  <si>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</si>
  <si>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</si>
  <si>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</si>
  <si>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</si>
  <si>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</si>
  <si>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</si>
  <si>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</si>
  <si>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</si>
  <si>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</si>
  <si>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</si>
  <si>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</si>
  <si>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</si>
  <si>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</si>
  <si>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</si>
  <si>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</si>
  <si>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</si>
  <si>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</si>
  <si>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</si>
  <si>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</si>
  <si>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</si>
  <si>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</si>
  <si>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</si>
  <si>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</si>
  <si>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</si>
  <si>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</si>
  <si>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</si>
  <si>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</si>
  <si>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</si>
  <si>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</si>
  <si>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</si>
  <si>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</si>
  <si>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</si>
  <si>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</si>
  <si>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</si>
  <si>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</si>
  <si>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</si>
  <si>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</si>
  <si>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</si>
  <si>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</si>
  <si>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</si>
  <si>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</si>
  <si>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</si>
  <si>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</si>
  <si>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</si>
  <si>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</si>
  <si>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</si>
  <si>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</si>
  <si>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</si>
  <si>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</si>
  <si>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</si>
  <si>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</si>
  <si>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</si>
  <si>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</si>
  <si>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</si>
  <si>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</si>
  <si>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</si>
  <si>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</si>
  <si>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</si>
  <si>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</si>
  <si>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</si>
  <si>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</si>
  <si>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</si>
  <si>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</si>
  <si>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</si>
  <si>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</si>
  <si>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</si>
  <si>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</si>
  <si>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</si>
  <si>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</si>
  <si>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</si>
  <si>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</si>
  <si>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</si>
  <si>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</si>
  <si>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</si>
  <si>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</si>
  <si>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</si>
  <si>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</si>
  <si>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</si>
  <si>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</si>
  <si>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</si>
  <si>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</si>
  <si>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</si>
  <si>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</si>
  <si>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</si>
  <si>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</si>
  <si>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</si>
  <si>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</si>
  <si>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</si>
  <si>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</si>
  <si>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</si>
  <si>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</si>
  <si>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</si>
  <si>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</si>
  <si>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</si>
  <si>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</si>
  <si>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</si>
  <si>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</si>
  <si>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</si>
  <si>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</si>
  <si>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</si>
  <si>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</si>
  <si>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</si>
  <si>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</si>
  <si>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</si>
  <si>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</si>
  <si>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</si>
  <si>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</si>
  <si>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</si>
  <si>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</si>
  <si>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</si>
  <si>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</si>
  <si>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</si>
  <si>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</si>
  <si>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</si>
  <si>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</si>
  <si>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</si>
  <si>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</si>
  <si>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</si>
  <si>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</si>
  <si>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</si>
  <si>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</si>
  <si>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</si>
  <si>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</si>
  <si>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</si>
  <si>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</si>
  <si>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</si>
  <si>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</si>
  <si>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</si>
  <si>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</si>
  <si>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</si>
  <si>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</si>
  <si>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</si>
  <si>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</si>
  <si>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</si>
  <si>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</si>
  <si>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</si>
  <si>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</si>
  <si>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</si>
  <si>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</si>
  <si>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</si>
  <si>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</si>
  <si>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</si>
  <si>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</si>
  <si>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</si>
  <si>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</si>
  <si>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</si>
  <si>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</si>
  <si>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</si>
  <si>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</si>
  <si>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</si>
  <si>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</si>
  <si>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</si>
  <si>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</si>
  <si>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</si>
  <si>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</si>
  <si>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</si>
  <si>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</si>
  <si>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</si>
  <si>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</si>
  <si>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</si>
  <si>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</si>
  <si>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</si>
  <si>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</si>
  <si>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</si>
  <si>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</si>
  <si>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</si>
  <si>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</si>
  <si>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</si>
  <si>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</si>
  <si>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</si>
  <si>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</si>
  <si>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</si>
  <si>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</si>
  <si>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</si>
  <si>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</si>
  <si>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</si>
  <si>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</si>
  <si>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</si>
  <si>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</si>
  <si>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</si>
  <si>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</si>
  <si>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</si>
  <si>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</si>
  <si>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</si>
  <si>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</si>
  <si>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</si>
  <si>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</si>
  <si>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</si>
  <si>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</si>
  <si>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</si>
  <si>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</si>
  <si>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</si>
  <si>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</si>
  <si>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</si>
  <si>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</si>
  <si>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</si>
  <si>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</si>
  <si>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</si>
  <si>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</si>
  <si>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</si>
  <si>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</si>
  <si>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</si>
  <si>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</si>
  <si>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</si>
  <si>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</si>
  <si>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</si>
  <si>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</si>
  <si>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</si>
  <si>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</si>
  <si>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</si>
  <si>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</si>
  <si>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</si>
  <si>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</si>
  <si>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</si>
  <si>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</si>
  <si>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</si>
  <si>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</si>
  <si>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</si>
  <si>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</si>
  <si>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</si>
  <si>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</si>
  <si>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</si>
  <si>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</si>
  <si>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</si>
  <si>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</si>
  <si>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</si>
  <si>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</si>
  <si>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</si>
  <si>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</si>
  <si>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</si>
  <si>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</si>
  <si>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</si>
  <si>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</si>
  <si>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</si>
  <si>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</si>
  <si>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</si>
  <si>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</si>
  <si>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</si>
  <si>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</si>
  <si>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</si>
  <si>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</si>
  <si>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</si>
  <si>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</si>
  <si>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</si>
  <si>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</si>
  <si>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</si>
  <si>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</si>
  <si>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</si>
  <si>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</si>
  <si>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</si>
  <si>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</si>
  <si>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</si>
  <si>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</si>
  <si>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</si>
  <si>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</si>
  <si>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</si>
  <si>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</si>
  <si>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</si>
  <si>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</si>
  <si>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</si>
  <si>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</si>
  <si>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</si>
  <si>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</si>
  <si>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</si>
  <si>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</si>
  <si>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</si>
  <si>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</si>
  <si>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</si>
  <si>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</si>
  <si>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</si>
  <si>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</si>
  <si>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</si>
  <si>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</si>
  <si>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</si>
  <si>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</si>
  <si>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</si>
  <si>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</si>
  <si>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</si>
  <si>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</si>
  <si>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</si>
  <si>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</si>
  <si>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</si>
  <si>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</si>
  <si>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</si>
  <si>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</si>
  <si>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</si>
  <si>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</si>
  <si>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</si>
  <si>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</si>
  <si>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</si>
  <si>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</si>
  <si>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</si>
  <si>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</si>
  <si>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</si>
  <si>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</si>
  <si>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</si>
  <si>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</si>
  <si>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</si>
  <si>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</si>
  <si>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</si>
  <si>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</si>
  <si>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</si>
  <si>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</si>
  <si>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</si>
  <si>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</si>
  <si>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</si>
  <si>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</si>
  <si>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</si>
  <si>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</si>
  <si>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</si>
  <si>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</si>
  <si>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</si>
  <si>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</si>
  <si>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</si>
  <si>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</si>
  <si>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</si>
  <si>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</si>
  <si>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</si>
  <si>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</si>
  <si>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</si>
  <si>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</si>
  <si>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</si>
  <si>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</si>
  <si>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</si>
  <si>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</si>
  <si>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</si>
  <si>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</si>
  <si>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</si>
  <si>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</si>
  <si>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</si>
  <si>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</si>
  <si>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</si>
  <si>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</si>
  <si>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</si>
  <si>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</si>
  <si>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</si>
  <si>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</si>
  <si>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</si>
  <si>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</si>
  <si>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</si>
  <si>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</si>
  <si>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</si>
  <si>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</si>
  <si>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</si>
  <si>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</si>
  <si>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</si>
  <si>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</si>
  <si>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</si>
  <si>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</si>
  <si>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</si>
  <si>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</si>
  <si>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</si>
  <si>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</si>
  <si>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</si>
  <si>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</si>
  <si>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</si>
  <si>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</si>
  <si>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</si>
  <si>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</si>
  <si>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</si>
  <si>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</si>
  <si>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</si>
  <si>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</si>
  <si>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</si>
  <si>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</si>
  <si>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</si>
  <si>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</si>
  <si>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</si>
  <si>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</si>
  <si>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</si>
  <si>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</si>
  <si>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</si>
  <si>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</si>
  <si>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</si>
  <si>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</si>
  <si>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</si>
  <si>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</si>
  <si>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</si>
  <si>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</si>
  <si>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</si>
  <si>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</si>
  <si>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</si>
  <si>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</si>
  <si>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</si>
  <si>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</si>
  <si>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</si>
  <si>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</si>
  <si>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</si>
  <si>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</si>
  <si>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</si>
  <si>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</si>
  <si>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</si>
  <si>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</si>
  <si>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</si>
  <si>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</si>
  <si>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</si>
  <si>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</si>
  <si>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</si>
  <si>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</si>
  <si>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</si>
  <si>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</si>
  <si>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</si>
  <si>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</si>
  <si>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</si>
  <si>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</si>
  <si>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</si>
  <si>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</si>
  <si>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</si>
  <si>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</si>
  <si>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</si>
  <si>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</si>
  <si>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</si>
  <si>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</si>
  <si>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</si>
  <si>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</si>
  <si>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</si>
  <si>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</si>
  <si>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</si>
  <si>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</si>
  <si>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</si>
  <si>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</si>
  <si>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</si>
  <si>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</si>
  <si>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</si>
  <si>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</si>
  <si>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</si>
  <si>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</si>
  <si>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</si>
  <si>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</si>
  <si>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</si>
  <si>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</si>
  <si>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</si>
  <si>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</si>
  <si>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</si>
  <si>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</si>
  <si>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</si>
  <si>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</si>
  <si>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</si>
  <si>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</si>
  <si>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</si>
  <si>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</si>
  <si>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</si>
  <si>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</si>
  <si>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</si>
  <si>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</si>
  <si>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</si>
  <si>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</si>
  <si>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</si>
  <si>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</si>
  <si>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</si>
  <si>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</si>
  <si>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</si>
  <si>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</si>
  <si>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</si>
  <si>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</si>
  <si>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</si>
  <si>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</si>
  <si>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</si>
  <si>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</si>
  <si>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</si>
  <si>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</si>
  <si>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</si>
  <si>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</si>
  <si>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</si>
  <si>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</si>
  <si>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</si>
  <si>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</si>
  <si>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</si>
  <si>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</si>
  <si>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</si>
  <si>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</si>
  <si>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</si>
  <si>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</si>
  <si>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</si>
  <si>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</si>
  <si>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</si>
  <si>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</si>
  <si>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</si>
  <si>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</si>
  <si>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</si>
  <si>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</si>
  <si>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</si>
  <si>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</si>
  <si>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</si>
  <si>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</si>
  <si>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</si>
  <si>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</si>
  <si>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</si>
  <si>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</si>
  <si>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</si>
  <si>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</si>
  <si>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</si>
  <si>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</si>
  <si>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</si>
  <si>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</si>
  <si>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</si>
  <si>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</si>
  <si>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</si>
  <si>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</si>
  <si>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</si>
  <si>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</si>
  <si>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</si>
  <si>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</si>
  <si>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</si>
  <si>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</si>
  <si>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</si>
  <si>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</si>
  <si>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</si>
  <si>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</si>
  <si>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</si>
  <si>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</si>
  <si>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</si>
  <si>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</si>
  <si>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</si>
  <si>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</si>
  <si>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</si>
  <si>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</si>
  <si>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</si>
  <si>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</si>
  <si>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</si>
  <si>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</si>
  <si>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</si>
  <si>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</si>
  <si>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</si>
  <si>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</si>
  <si>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</si>
  <si>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</si>
  <si>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</si>
  <si>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</si>
  <si>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</si>
  <si>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</si>
  <si>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</si>
  <si>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</si>
  <si>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</si>
  <si>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</si>
  <si>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</si>
  <si>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</si>
  <si>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</si>
  <si>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</si>
  <si>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</si>
  <si>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</si>
  <si>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</si>
  <si>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</si>
  <si>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</si>
  <si>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</si>
  <si>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</si>
  <si>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</si>
  <si>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</si>
  <si>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</si>
  <si>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</si>
  <si>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</si>
  <si>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</si>
  <si>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</si>
  <si>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</si>
  <si>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</si>
  <si>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</si>
  <si>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</si>
  <si>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</si>
  <si>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</si>
  <si>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</si>
  <si>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</si>
  <si>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</si>
  <si>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</si>
  <si>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</si>
  <si>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</si>
  <si>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</si>
  <si>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</si>
  <si>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</si>
  <si>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</si>
  <si>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</si>
  <si>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</si>
  <si>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</si>
  <si>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</si>
  <si>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</si>
  <si>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</si>
  <si>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</si>
  <si>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</si>
  <si>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</si>
  <si>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</si>
  <si>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</si>
  <si>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</si>
  <si>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</si>
  <si>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</si>
  <si>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</si>
  <si>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</si>
  <si>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</si>
  <si>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</si>
  <si>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</si>
  <si>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</si>
  <si>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</si>
  <si>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</si>
  <si>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</si>
  <si>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</si>
  <si>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</si>
  <si>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</si>
  <si>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</si>
  <si>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</si>
  <si>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</si>
  <si>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</si>
  <si>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</si>
  <si>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</si>
  <si>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</si>
  <si>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</si>
  <si>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</si>
  <si>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</si>
  <si>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</si>
  <si>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</si>
  <si>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</si>
  <si>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</si>
  <si>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</si>
  <si>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</si>
  <si>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</si>
  <si>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</si>
  <si>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</si>
  <si>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</si>
  <si>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</si>
  <si>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</si>
  <si>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</si>
  <si>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</si>
  <si>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</si>
  <si>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</si>
  <si>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</si>
  <si>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</si>
  <si>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</si>
  <si>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</si>
  <si>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</si>
  <si>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</si>
  <si>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</si>
  <si>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</si>
  <si>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</si>
  <si>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</si>
  <si>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</si>
  <si>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</si>
  <si>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</si>
  <si>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</si>
  <si>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</si>
  <si>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</si>
  <si>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</si>
  <si>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</si>
  <si>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</si>
  <si>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</si>
  <si>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</si>
  <si>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</si>
  <si>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</si>
  <si>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</si>
  <si>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</si>
  <si>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</si>
  <si>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</si>
  <si>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</si>
  <si>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</si>
  <si>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</si>
  <si>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</si>
  <si>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</si>
  <si>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</si>
  <si>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</si>
  <si>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</si>
  <si>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</si>
  <si>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</si>
  <si>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</si>
  <si>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</si>
  <si>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</si>
  <si>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</si>
  <si>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</si>
  <si>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</si>
  <si>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</si>
  <si>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</si>
  <si>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</si>
  <si>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</si>
  <si>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</si>
  <si>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</si>
  <si>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</si>
  <si>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</si>
  <si>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</si>
  <si>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</si>
  <si>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</si>
  <si>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</si>
  <si>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</si>
  <si>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</si>
  <si>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</si>
  <si>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</si>
  <si>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</si>
  <si>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</si>
  <si>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</si>
  <si>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</si>
  <si>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</si>
  <si>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</si>
  <si>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</si>
  <si>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</si>
  <si>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</si>
  <si>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</si>
  <si>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</si>
  <si>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</si>
  <si>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</si>
  <si>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</si>
  <si>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</si>
  <si>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</si>
  <si>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</si>
  <si>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</si>
  <si>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</si>
  <si>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</si>
  <si>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</si>
  <si>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</si>
  <si>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</si>
  <si>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</si>
  <si>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</si>
  <si>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</si>
  <si>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</si>
  <si>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</si>
  <si>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</si>
  <si>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</si>
  <si>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</si>
  <si>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</si>
  <si>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</si>
  <si>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</si>
  <si>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</si>
  <si>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</si>
  <si>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</si>
  <si>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</si>
  <si>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</si>
  <si>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</si>
  <si>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</si>
  <si>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</si>
  <si>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</si>
  <si>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</si>
  <si>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</si>
  <si>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</si>
  <si>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</si>
  <si>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</si>
  <si>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</si>
  <si>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</si>
  <si>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</si>
  <si>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</si>
  <si>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</si>
  <si>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</si>
  <si>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</si>
  <si>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</si>
  <si>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</si>
  <si>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</si>
  <si>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</si>
  <si>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</si>
  <si>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</si>
  <si>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</si>
  <si>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</si>
  <si>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</si>
  <si>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</si>
  <si>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</si>
  <si>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</si>
  <si>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</si>
  <si>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</si>
  <si>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</si>
  <si>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</si>
  <si>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</si>
  <si>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</si>
  <si>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</si>
  <si>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</si>
  <si>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</si>
  <si>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</si>
  <si>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</si>
  <si>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</si>
  <si>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</si>
  <si>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</si>
  <si>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</si>
  <si>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</si>
  <si>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</si>
  <si>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</si>
  <si>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</si>
  <si>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</si>
  <si>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</si>
  <si>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</si>
  <si>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</si>
  <si>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</si>
  <si>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</si>
  <si>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</si>
  <si>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</si>
  <si>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</si>
  <si>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</si>
  <si>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</si>
  <si>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</si>
  <si>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</si>
  <si>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</si>
  <si>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</si>
  <si>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</si>
  <si>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</si>
  <si>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</si>
  <si>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</si>
  <si>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</si>
  <si>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</si>
  <si>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</si>
  <si>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</si>
  <si>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</si>
  <si>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</si>
  <si>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</si>
  <si>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</si>
  <si>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</si>
  <si>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</si>
  <si>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</si>
  <si>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</si>
  <si>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</si>
  <si>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</si>
  <si>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</si>
  <si>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</si>
  <si>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</si>
  <si>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</si>
  <si>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</si>
  <si>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</si>
  <si>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</si>
  <si>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</si>
  <si>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</si>
  <si>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</si>
  <si>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</si>
  <si>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</si>
  <si>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</si>
  <si>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</si>
  <si>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</si>
  <si>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</si>
  <si>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</si>
  <si>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</si>
  <si>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</si>
  <si>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</si>
  <si>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</si>
  <si>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</si>
  <si>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</si>
  <si>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</si>
  <si>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</si>
  <si>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</si>
  <si>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</si>
  <si>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</si>
  <si>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</si>
  <si>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</si>
  <si>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</si>
  <si>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</si>
  <si>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</si>
  <si>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</si>
  <si>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</si>
  <si>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</si>
  <si>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</si>
  <si>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</si>
  <si>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</si>
  <si>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</si>
  <si>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</si>
  <si>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</si>
  <si>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</si>
  <si>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</si>
  <si>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</si>
  <si>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</si>
  <si>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</si>
  <si>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</si>
  <si>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</si>
  <si>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</si>
  <si>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</si>
  <si>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</si>
  <si>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</si>
  <si>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</si>
  <si>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</si>
  <si>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</si>
  <si>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</si>
  <si>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</si>
  <si>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</si>
  <si>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</si>
  <si>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</si>
  <si>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</si>
  <si>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</si>
  <si>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</si>
  <si>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</si>
  <si>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</si>
  <si>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</si>
  <si>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</si>
  <si>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</si>
  <si>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</si>
  <si>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</si>
  <si>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</si>
  <si>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</si>
  <si>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</si>
  <si>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</si>
  <si>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</si>
  <si>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</si>
  <si>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</si>
  <si>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</si>
  <si>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</si>
  <si>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</si>
  <si>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</si>
  <si>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</si>
  <si>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</si>
  <si>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</si>
  <si>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</si>
  <si>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</si>
  <si>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</si>
  <si>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</si>
  <si>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</si>
  <si>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</si>
  <si>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</si>
  <si>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</si>
  <si>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</si>
  <si>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</si>
  <si>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</si>
  <si>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</si>
  <si>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</si>
  <si>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</si>
  <si>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</si>
  <si>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</si>
  <si>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</si>
  <si>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</si>
  <si>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</si>
  <si>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</si>
  <si>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</si>
  <si>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</si>
  <si>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</si>
  <si>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</si>
  <si>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</si>
  <si>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</si>
  <si>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</si>
  <si>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</si>
  <si>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</si>
  <si>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</si>
  <si>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</si>
  <si>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</si>
  <si>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</si>
  <si>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</si>
  <si>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</si>
  <si>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</si>
  <si>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</si>
  <si>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</si>
  <si>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</si>
  <si>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</si>
  <si>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</si>
  <si>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</si>
  <si>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</si>
  <si>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</si>
  <si>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</si>
  <si>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</si>
  <si>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</si>
  <si>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</si>
  <si>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</si>
  <si>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</si>
  <si>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</si>
  <si>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</si>
  <si>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</si>
  <si>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</si>
  <si>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</si>
  <si>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</si>
  <si>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</si>
  <si>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</si>
  <si>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</si>
  <si>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</si>
  <si>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</si>
  <si>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</si>
  <si>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</si>
  <si>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</si>
  <si>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</si>
  <si>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</si>
  <si>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</si>
  <si>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</si>
  <si>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</si>
  <si>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</si>
  <si>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</si>
  <si>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</si>
  <si>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</si>
  <si>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</si>
  <si>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</si>
  <si>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</si>
  <si>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</si>
  <si>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</si>
  <si>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</si>
  <si>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</si>
  <si>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</si>
  <si>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</si>
  <si>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</si>
  <si>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</si>
  <si>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</si>
  <si>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</si>
  <si>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</si>
  <si>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</si>
  <si>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</si>
  <si>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</si>
  <si>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</si>
  <si>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</si>
  <si>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</si>
  <si>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</si>
  <si>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</si>
  <si>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</si>
  <si>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</si>
  <si>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</si>
  <si>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</si>
  <si>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</si>
  <si>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</si>
  <si>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</si>
  <si>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</si>
  <si>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</si>
  <si>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</si>
  <si>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</si>
  <si>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</si>
  <si>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</si>
  <si>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</si>
  <si>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</si>
  <si>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</si>
  <si>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</si>
  <si>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</si>
  <si>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</si>
  <si>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</si>
  <si>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</si>
  <si>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</si>
  <si>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</si>
  <si>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</si>
  <si>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</si>
  <si>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</si>
  <si>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</si>
  <si>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</si>
  <si>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</si>
  <si>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</si>
  <si>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</si>
  <si>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</si>
  <si>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</si>
  <si>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</si>
  <si>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</si>
  <si>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</si>
  <si>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</si>
  <si>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</si>
  <si>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</si>
  <si>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</si>
  <si>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</si>
  <si>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</si>
  <si>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</si>
  <si>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</si>
  <si>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</si>
  <si>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</si>
  <si>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</si>
  <si>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</si>
  <si>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</si>
  <si>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</si>
  <si>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</si>
  <si>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</si>
  <si>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</si>
  <si>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</si>
  <si>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</si>
  <si>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</si>
  <si>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</si>
  <si>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</si>
  <si>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</si>
  <si>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</si>
  <si>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</si>
  <si>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</si>
  <si>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</si>
  <si>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</si>
  <si>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</si>
  <si>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</si>
  <si>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</si>
  <si>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</si>
  <si>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</si>
  <si>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</si>
  <si>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</si>
  <si>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</si>
  <si>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</si>
  <si>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</si>
  <si>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</si>
  <si>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</si>
  <si>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</si>
  <si>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</si>
  <si>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</si>
  <si>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</si>
  <si>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</si>
  <si>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</si>
  <si>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</si>
  <si>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</si>
  <si>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</si>
  <si>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</si>
  <si>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</si>
  <si>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</si>
  <si>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</si>
  <si>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</si>
  <si>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</si>
  <si>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</si>
  <si>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</si>
  <si>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</si>
  <si>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</si>
  <si>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</si>
  <si>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</si>
  <si>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</si>
  <si>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</si>
  <si>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</si>
  <si>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</si>
  <si>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</si>
  <si>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</si>
  <si>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</si>
  <si>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</si>
  <si>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</si>
  <si>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</si>
  <si>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</si>
  <si>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</si>
  <si>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</si>
  <si>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</si>
  <si>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</si>
  <si>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</si>
  <si>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</si>
  <si>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</si>
  <si>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</si>
  <si>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</si>
  <si>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</si>
  <si>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</si>
  <si>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</si>
  <si>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</si>
  <si>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</si>
  <si>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</si>
  <si>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</si>
  <si>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</si>
  <si>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</si>
  <si>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</si>
  <si>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</si>
  <si>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</si>
  <si>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</si>
  <si>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</si>
  <si>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</si>
  <si>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</si>
  <si>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</si>
  <si>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</si>
  <si>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</si>
  <si>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</si>
  <si>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</si>
  <si>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</si>
  <si>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</si>
  <si>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</si>
  <si>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</si>
  <si>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</si>
  <si>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</si>
  <si>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</si>
  <si>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</si>
  <si>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</si>
  <si>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</si>
  <si>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</si>
  <si>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</si>
  <si>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</si>
  <si>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</si>
  <si>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</si>
  <si>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</si>
  <si>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</si>
  <si>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</si>
  <si>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</si>
  <si>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</si>
  <si>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</si>
  <si>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</si>
  <si>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</si>
  <si>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</si>
  <si>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</si>
  <si>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</si>
  <si>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</si>
  <si>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</si>
  <si>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</si>
  <si>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</si>
  <si>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</si>
  <si>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</si>
  <si>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</si>
  <si>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</si>
  <si>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</si>
  <si>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</si>
  <si>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</si>
  <si>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</si>
  <si>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</si>
  <si>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</si>
  <si>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</si>
  <si>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</si>
  <si>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</si>
  <si>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</si>
  <si>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</si>
  <si>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</si>
  <si>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</si>
  <si>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</si>
  <si>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</si>
  <si>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</si>
  <si>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</si>
  <si>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</si>
  <si>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</si>
  <si>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</si>
  <si>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</si>
  <si>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</si>
  <si>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</si>
  <si>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</si>
  <si>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</si>
  <si>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</si>
  <si>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</si>
  <si>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</si>
  <si>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</si>
  <si>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</si>
  <si>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</si>
  <si>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</si>
  <si>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</si>
  <si>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</si>
  <si>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</si>
  <si>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</si>
  <si>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</si>
  <si>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</si>
  <si>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</si>
  <si>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</si>
  <si>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</si>
  <si>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</si>
  <si>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</si>
  <si>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</si>
  <si>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</si>
  <si>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</si>
  <si>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</si>
  <si>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</si>
  <si>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</si>
  <si>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</si>
  <si>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</si>
  <si>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</si>
  <si>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</si>
  <si>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</si>
  <si>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</si>
  <si>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</si>
  <si>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</si>
  <si>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</si>
  <si>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</si>
  <si>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</si>
  <si>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</si>
  <si>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</si>
  <si>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</si>
  <si>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</si>
  <si>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</si>
  <si>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</si>
  <si>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</si>
  <si>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</si>
  <si>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</si>
  <si>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</si>
  <si>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</si>
  <si>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</si>
  <si>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</si>
  <si>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</si>
  <si>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</si>
  <si>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</si>
  <si>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</si>
  <si>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</si>
  <si>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</si>
  <si>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</si>
  <si>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</si>
  <si>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</si>
  <si>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</si>
  <si>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</si>
  <si>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</si>
  <si>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</si>
  <si>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</si>
  <si>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</si>
  <si>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</si>
  <si>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</si>
  <si>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</si>
  <si>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</si>
  <si>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</si>
  <si>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</si>
  <si>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</si>
  <si>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</si>
  <si>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</si>
  <si>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</si>
  <si>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</si>
  <si>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</si>
  <si>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</si>
  <si>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</si>
  <si>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</si>
  <si>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</si>
  <si>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</si>
  <si>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</si>
  <si>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</si>
  <si>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</si>
  <si>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</si>
  <si>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</si>
  <si>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</si>
  <si>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</si>
  <si>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</si>
  <si>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</si>
  <si>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</si>
  <si>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</si>
  <si>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</si>
  <si>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</si>
  <si>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</si>
  <si>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</si>
  <si>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</si>
  <si>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</si>
  <si>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</si>
  <si>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</si>
  <si>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</si>
  <si>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</si>
  <si>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</si>
  <si>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</si>
  <si>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</si>
  <si>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</si>
  <si>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</si>
  <si>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</si>
  <si>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</si>
  <si>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</si>
  <si>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</si>
  <si>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</si>
  <si>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</si>
  <si>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</si>
  <si>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</si>
  <si>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</si>
  <si>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</si>
  <si>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</si>
  <si>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</si>
  <si>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</si>
  <si>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</si>
  <si>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</si>
  <si>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</si>
  <si>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</si>
  <si>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</si>
  <si>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</si>
  <si>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</si>
  <si>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</si>
  <si>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</si>
  <si>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</si>
  <si>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</si>
  <si>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</si>
  <si>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</si>
  <si>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</si>
  <si>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</si>
  <si>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</si>
  <si>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</si>
  <si>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</si>
  <si>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</si>
  <si>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</si>
  <si>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</si>
  <si>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</si>
  <si>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</si>
  <si>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</si>
  <si>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</si>
  <si>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</si>
  <si>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</si>
  <si>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</si>
  <si>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</si>
  <si>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</si>
  <si>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</si>
  <si>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</si>
  <si>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</si>
  <si>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</si>
  <si>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</si>
  <si>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</si>
  <si>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</si>
  <si>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</si>
  <si>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</si>
  <si>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</si>
  <si>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</si>
  <si>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</si>
  <si>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</si>
  <si>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</si>
  <si>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</si>
  <si>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</si>
  <si>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</si>
  <si>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</si>
  <si>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</si>
  <si>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</si>
  <si>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</si>
  <si>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</si>
  <si>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</si>
  <si>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</si>
  <si>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</si>
  <si>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</si>
  <si>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</si>
  <si>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</si>
  <si>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</si>
  <si>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</si>
  <si>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</si>
  <si>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</si>
  <si>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</si>
  <si>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</si>
  <si>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</si>
  <si>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</si>
  <si>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</si>
  <si>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</si>
  <si>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</si>
  <si>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</si>
  <si>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</si>
  <si>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</si>
  <si>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</si>
  <si>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</si>
  <si>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</si>
  <si>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</si>
  <si>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</si>
  <si>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</si>
  <si>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</si>
  <si>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</si>
  <si>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</si>
  <si>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</si>
  <si>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</si>
  <si>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</si>
  <si>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</si>
  <si>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</si>
  <si>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</si>
  <si>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</si>
  <si>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</si>
  <si>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</si>
  <si>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</si>
  <si>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</si>
  <si>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</si>
  <si>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</si>
  <si>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</si>
  <si>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</si>
  <si>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</si>
  <si>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</si>
  <si>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</si>
  <si>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</si>
  <si>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</si>
  <si>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</si>
  <si>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</si>
  <si>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</si>
  <si>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</si>
  <si>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</si>
  <si>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</si>
  <si>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</si>
  <si>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</si>
  <si>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</si>
  <si>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</si>
  <si>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</si>
  <si>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</si>
  <si>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</si>
  <si>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</si>
  <si>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</si>
  <si>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</si>
  <si>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</si>
  <si>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</si>
  <si>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</si>
  <si>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</si>
  <si>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</si>
  <si>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</si>
  <si>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</si>
  <si>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</si>
  <si>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</si>
  <si>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</si>
  <si>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</si>
  <si>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</si>
  <si>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</si>
  <si>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</si>
  <si>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</si>
  <si>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</si>
  <si>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</si>
  <si>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</si>
  <si>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</si>
  <si>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</si>
  <si>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</si>
  <si>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</si>
  <si>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</si>
  <si>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</si>
  <si>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</si>
  <si>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</si>
  <si>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</si>
  <si>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</si>
  <si>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</si>
  <si>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</si>
  <si>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</si>
  <si>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</si>
  <si>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</si>
  <si>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</si>
  <si>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</si>
  <si>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</si>
  <si>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</si>
  <si>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</si>
  <si>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</si>
  <si>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</si>
  <si>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</si>
  <si>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</si>
  <si>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</si>
  <si>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</si>
  <si>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</si>
  <si>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</si>
  <si>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</si>
  <si>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</si>
  <si>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</si>
  <si>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</si>
  <si>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</si>
  <si>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</si>
  <si>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</si>
  <si>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</si>
  <si>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</si>
  <si>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</si>
  <si>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</si>
  <si>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</si>
  <si>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</si>
  <si>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</si>
  <si>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</si>
  <si>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</si>
  <si>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</si>
  <si>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</si>
  <si>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</si>
  <si>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</si>
  <si>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</si>
  <si>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</si>
  <si>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</si>
  <si>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</si>
  <si>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</si>
  <si>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</si>
  <si>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</si>
  <si>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</si>
  <si>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</si>
  <si>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</si>
  <si>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</si>
  <si>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</si>
  <si>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</si>
  <si>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</si>
  <si>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</si>
  <si>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</si>
  <si>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</si>
  <si>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</si>
  <si>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</si>
  <si>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</si>
  <si>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</si>
  <si>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</si>
  <si>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</si>
  <si>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</si>
  <si>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</si>
  <si>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</si>
  <si>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</si>
  <si>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</si>
  <si>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</si>
  <si>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</si>
  <si>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</si>
  <si>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</si>
  <si>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</si>
  <si>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</si>
  <si>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</si>
  <si>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</si>
  <si>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</si>
  <si>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</si>
  <si>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</si>
  <si>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</si>
  <si>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</si>
  <si>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</si>
  <si>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</si>
  <si>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</si>
  <si>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</si>
  <si>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</si>
  <si>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</si>
  <si>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</si>
  <si>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</si>
  <si>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</si>
  <si>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</si>
  <si>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</si>
  <si>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</si>
  <si>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</si>
  <si>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</si>
  <si>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</si>
  <si>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</si>
  <si>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</si>
  <si>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</si>
  <si>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</si>
  <si>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</si>
  <si>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</si>
  <si>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</si>
  <si>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</si>
  <si>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</si>
  <si>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</si>
  <si>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</si>
  <si>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</si>
  <si>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</si>
  <si>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</si>
  <si>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</si>
  <si>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</si>
  <si>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</si>
  <si>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</si>
  <si>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</si>
  <si>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</si>
  <si>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</si>
  <si>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</si>
  <si>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</si>
  <si>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</si>
  <si>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</si>
  <si>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</si>
  <si>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</si>
  <si>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</si>
  <si>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</si>
  <si>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</si>
  <si>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</si>
  <si>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</si>
  <si>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</si>
  <si>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</si>
  <si>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</si>
  <si>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</si>
  <si>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</si>
  <si>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</si>
  <si>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</si>
  <si>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</si>
  <si>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</si>
  <si>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</si>
  <si>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</si>
  <si>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</si>
  <si>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</si>
  <si>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</si>
  <si>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</si>
  <si>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</si>
  <si>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</si>
  <si>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</si>
  <si>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</si>
  <si>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</si>
  <si>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</si>
  <si>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</si>
  <si>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</si>
  <si>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</si>
  <si>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</si>
  <si>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</si>
  <si>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</si>
  <si>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</si>
  <si>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</si>
  <si>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</si>
  <si>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</si>
  <si>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</si>
  <si>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</si>
  <si>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</si>
  <si>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</si>
  <si>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</si>
  <si>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</si>
  <si>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</si>
  <si>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</si>
  <si>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</si>
  <si>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</si>
  <si>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</si>
  <si>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</si>
  <si>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</si>
  <si>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</si>
  <si>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</si>
  <si>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</si>
  <si>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</si>
  <si>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</si>
  <si>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</si>
  <si>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</si>
  <si>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</si>
  <si>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</si>
  <si>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</si>
  <si>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</si>
  <si>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</si>
  <si>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</si>
  <si>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</si>
  <si>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</si>
  <si>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</si>
  <si>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</si>
  <si>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</si>
  <si>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</si>
  <si>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</si>
  <si>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</si>
  <si>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</si>
  <si>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</si>
  <si>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</si>
  <si>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</si>
  <si>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</si>
  <si>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</si>
  <si>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</si>
  <si>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</si>
  <si>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</si>
  <si>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</si>
  <si>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</si>
  <si>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</si>
  <si>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</si>
  <si>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</si>
  <si>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</si>
  <si>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</si>
  <si>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</si>
  <si>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</si>
  <si>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</si>
  <si>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</si>
  <si>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</si>
  <si>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</si>
  <si>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</si>
  <si>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</si>
  <si>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</si>
  <si>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</si>
  <si>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</si>
  <si>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</si>
  <si>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</si>
  <si>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</si>
  <si>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</si>
  <si>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</si>
  <si>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</si>
  <si>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</si>
  <si>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</si>
  <si>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</si>
  <si>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</si>
  <si>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</si>
  <si>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</si>
  <si>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</si>
  <si>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</si>
  <si>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</si>
  <si>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</si>
  <si>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</si>
  <si>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</si>
  <si>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</si>
  <si>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</si>
  <si>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</si>
  <si>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</si>
  <si>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</si>
  <si>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</si>
  <si>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</si>
  <si>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</si>
  <si>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</si>
  <si>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</si>
  <si>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</si>
  <si>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</si>
  <si>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</si>
  <si>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</si>
  <si>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</si>
  <si>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</si>
  <si>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</si>
  <si>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</si>
  <si>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</si>
  <si>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</si>
  <si>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</si>
  <si>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</si>
  <si>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</si>
  <si>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</si>
  <si>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</si>
  <si>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</si>
  <si>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</si>
  <si>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</si>
  <si>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</si>
  <si>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</si>
  <si>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</si>
  <si>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</si>
  <si>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</si>
  <si>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</si>
  <si>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</si>
  <si>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</si>
  <si>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</si>
  <si>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</si>
  <si>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</si>
  <si>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</si>
  <si>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</si>
  <si>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</si>
  <si>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</si>
  <si>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</si>
  <si>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</si>
  <si>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</si>
  <si>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</si>
  <si>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</si>
  <si>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</si>
  <si>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</si>
  <si>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</si>
  <si>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</si>
  <si>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</si>
  <si>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</si>
  <si>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</si>
  <si>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</si>
  <si>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</si>
  <si>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</si>
  <si>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</si>
  <si>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</si>
  <si>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</si>
  <si>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</si>
  <si>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</si>
  <si>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</si>
  <si>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</si>
  <si>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</si>
  <si>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</si>
  <si>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</si>
  <si>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</si>
  <si>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</si>
  <si>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</si>
  <si>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</si>
  <si>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</si>
  <si>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</si>
  <si>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</si>
  <si>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</si>
  <si>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</si>
  <si>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</si>
  <si>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</si>
  <si>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</si>
  <si>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</si>
  <si>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</si>
  <si>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</si>
  <si>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</si>
  <si>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</si>
  <si>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</si>
  <si>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</si>
  <si>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</si>
  <si>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</si>
  <si>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</si>
  <si>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</si>
  <si>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</si>
  <si>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</si>
  <si>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</si>
  <si>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</si>
  <si>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</si>
  <si>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</si>
  <si>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</si>
  <si>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</si>
  <si>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</si>
  <si>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</si>
  <si>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</si>
  <si>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</si>
  <si>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</si>
  <si>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</si>
  <si>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</si>
  <si>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</si>
  <si>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</si>
  <si>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</si>
  <si>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</si>
  <si>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</si>
  <si>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</si>
  <si>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</si>
  <si>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</si>
  <si>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</si>
  <si>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</si>
  <si>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</si>
  <si>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</si>
  <si>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</si>
  <si>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</si>
  <si>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</si>
  <si>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</si>
  <si>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</si>
  <si>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</si>
  <si>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</si>
  <si>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</si>
  <si>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</si>
  <si>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</si>
  <si>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</si>
  <si>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</si>
  <si>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</si>
  <si>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</si>
  <si>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</si>
  <si>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</si>
  <si>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</si>
  <si>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</si>
  <si>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</si>
  <si>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</si>
  <si>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</si>
  <si>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</si>
  <si>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</si>
  <si>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</si>
  <si>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</si>
  <si>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</si>
  <si>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</si>
  <si>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</si>
  <si>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</si>
  <si>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</si>
  <si>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</si>
  <si>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</si>
  <si>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</si>
  <si>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</si>
  <si>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</si>
  <si>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</si>
  <si>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</si>
  <si>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</si>
  <si>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</si>
  <si>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</si>
  <si>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</si>
  <si>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</si>
  <si>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</si>
  <si>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</si>
  <si>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</si>
  <si>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</si>
  <si>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</si>
  <si>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</si>
  <si>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</si>
  <si>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</si>
  <si>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</si>
  <si>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</si>
  <si>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</si>
  <si>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</si>
  <si>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</si>
  <si>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</si>
  <si>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</si>
  <si>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</si>
  <si>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</si>
  <si>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</si>
  <si>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</si>
  <si>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</si>
  <si>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</si>
  <si>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</si>
  <si>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</si>
  <si>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</si>
  <si>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</si>
  <si>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</si>
  <si>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</si>
  <si>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</si>
  <si>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</si>
  <si>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</si>
  <si>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</si>
  <si>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</si>
  <si>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</si>
  <si>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</si>
  <si>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</si>
  <si>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</si>
  <si>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</si>
  <si>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</si>
  <si>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</si>
  <si>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</si>
  <si>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</si>
  <si>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</si>
  <si>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</si>
  <si>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</si>
  <si>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</si>
  <si>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</si>
  <si>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</si>
  <si>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</si>
  <si>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</si>
  <si>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</si>
  <si>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</si>
  <si>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</si>
  <si>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</si>
  <si>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</si>
  <si>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</si>
  <si>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</si>
  <si>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</si>
  <si>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</si>
  <si>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</si>
  <si>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</si>
  <si>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</si>
  <si>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</si>
  <si>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</si>
  <si>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</si>
  <si>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</si>
  <si>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</si>
  <si>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</si>
  <si>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</si>
  <si>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</si>
  <si>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</si>
  <si>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</si>
  <si>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</si>
  <si>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</si>
  <si>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</si>
  <si>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</si>
  <si>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</si>
  <si>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</si>
  <si>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</si>
  <si>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</si>
  <si>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</si>
  <si>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</si>
  <si>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</si>
  <si>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</si>
  <si>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</si>
  <si>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</si>
  <si>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</si>
  <si>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</si>
  <si>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</si>
  <si>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</si>
  <si>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</si>
  <si>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</si>
  <si>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</si>
  <si>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</si>
  <si>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</si>
  <si>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</si>
  <si>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</si>
  <si>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</si>
  <si>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</si>
  <si>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</si>
  <si>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</si>
  <si>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</si>
  <si>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</si>
  <si>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</si>
  <si>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</si>
  <si>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</si>
  <si>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</si>
  <si>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</si>
  <si>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</si>
  <si>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</si>
  <si>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</si>
  <si>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</si>
  <si>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</si>
  <si>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</si>
  <si>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</si>
  <si>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</si>
  <si>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</si>
  <si>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</si>
  <si>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</si>
  <si>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</si>
  <si>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</si>
  <si>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</si>
  <si>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</si>
  <si>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</si>
  <si>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</si>
  <si>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</si>
  <si>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</si>
  <si>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</si>
  <si>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</si>
  <si>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</si>
  <si>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</si>
  <si>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</si>
  <si>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</si>
  <si>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</si>
  <si>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</si>
  <si>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</si>
  <si>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</si>
  <si>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</si>
  <si>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</si>
  <si>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</si>
  <si>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</si>
  <si>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</si>
  <si>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</si>
  <si>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</si>
  <si>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</si>
  <si>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</si>
  <si>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</si>
  <si>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</si>
  <si>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</si>
  <si>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</si>
  <si>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</si>
  <si>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</si>
  <si>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</si>
  <si>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</si>
  <si>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</si>
  <si>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</si>
  <si>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</si>
  <si>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</si>
  <si>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</si>
  <si>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</si>
  <si>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</si>
  <si>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</si>
  <si>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</si>
  <si>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</si>
  <si>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</si>
  <si>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</si>
  <si>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</si>
  <si>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</si>
  <si>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</si>
  <si>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</si>
  <si>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</si>
  <si>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</si>
  <si>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</si>
  <si>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</si>
  <si>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</si>
  <si>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</si>
  <si>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</si>
  <si>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</si>
  <si>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</si>
  <si>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</si>
  <si>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</si>
  <si>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</si>
  <si>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</si>
  <si>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</si>
  <si>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</si>
  <si>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</si>
  <si>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</si>
  <si>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</si>
  <si>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</si>
  <si>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</si>
  <si>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</si>
  <si>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</si>
  <si>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</si>
  <si>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</si>
  <si>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</si>
  <si>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</si>
  <si>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</si>
  <si>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</si>
  <si>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</si>
  <si>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</si>
  <si>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</si>
  <si>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</si>
  <si>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</si>
  <si>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</si>
  <si>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</si>
  <si>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</si>
  <si>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</si>
  <si>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</si>
  <si>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</si>
  <si>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</si>
  <si>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</si>
  <si>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</si>
  <si>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</si>
  <si>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</si>
  <si>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</si>
  <si>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</si>
  <si>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</si>
  <si>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</si>
  <si>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</si>
  <si>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</si>
  <si>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</si>
  <si>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</si>
  <si>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</si>
  <si>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</si>
  <si>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</si>
  <si>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</si>
  <si>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</si>
  <si>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</si>
  <si>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</si>
  <si>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</si>
  <si>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</si>
  <si>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</si>
  <si>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</si>
  <si>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</si>
  <si>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</si>
  <si>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</si>
  <si>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</si>
  <si>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</si>
  <si>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</si>
  <si>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</si>
  <si>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</si>
  <si>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</si>
  <si>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</si>
  <si>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</si>
  <si>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</si>
  <si>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</si>
  <si>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</si>
  <si>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</si>
  <si>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</si>
  <si>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</si>
  <si>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</si>
  <si>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</si>
  <si>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</si>
  <si>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</si>
  <si>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</si>
  <si>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</si>
  <si>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</si>
  <si>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</si>
  <si>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</si>
  <si>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</si>
  <si>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</si>
  <si>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</si>
  <si>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</si>
  <si>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</si>
  <si>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</si>
  <si>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</si>
  <si>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</si>
  <si>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</si>
  <si>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</si>
  <si>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</si>
  <si>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</si>
  <si>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</si>
  <si>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</si>
  <si>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</si>
  <si>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</si>
  <si>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</si>
  <si>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</si>
  <si>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</si>
  <si>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</si>
  <si>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</si>
  <si>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</si>
  <si>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</si>
  <si>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</si>
  <si>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</si>
  <si>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</si>
  <si>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</si>
  <si>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</si>
  <si>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</si>
  <si>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</si>
  <si>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</si>
  <si>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</si>
  <si>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</si>
  <si>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</si>
  <si>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</si>
  <si>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</si>
  <si>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</si>
  <si>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</si>
  <si>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</si>
  <si>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</si>
  <si>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</si>
  <si>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</si>
  <si>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</si>
  <si>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</si>
  <si>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</si>
  <si>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</si>
  <si>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</si>
  <si>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</si>
  <si>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</si>
  <si>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</si>
  <si>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</si>
  <si>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</si>
  <si>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</si>
  <si>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</si>
  <si>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</si>
  <si>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</si>
  <si>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</si>
  <si>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</si>
  <si>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</si>
  <si>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</si>
  <si>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</si>
  <si>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</si>
  <si>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</si>
  <si>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</si>
  <si>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</si>
  <si>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</si>
  <si>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</si>
  <si>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</si>
  <si>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</si>
  <si>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</si>
  <si>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</si>
  <si>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</si>
  <si>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</si>
  <si>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</si>
  <si>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</si>
  <si>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</si>
  <si>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</si>
  <si>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</si>
  <si>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</si>
  <si>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</si>
  <si>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</si>
  <si>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</si>
  <si>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</si>
  <si>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</si>
  <si>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</si>
  <si>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</si>
  <si>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</si>
  <si>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</si>
  <si>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</si>
  <si>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</si>
  <si>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</si>
  <si>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</si>
  <si>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</si>
  <si>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</si>
  <si>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</si>
  <si>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</si>
  <si>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</si>
  <si>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</si>
  <si>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</si>
  <si>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</si>
  <si>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</si>
  <si>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</si>
  <si>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</si>
  <si>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</si>
  <si>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</si>
  <si>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</si>
  <si>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</si>
  <si>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</si>
  <si>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</si>
  <si>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</si>
  <si>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</si>
  <si>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</si>
  <si>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</si>
  <si>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</si>
  <si>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</si>
  <si>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</si>
  <si>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</si>
  <si>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</si>
  <si>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</si>
  <si>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</si>
  <si>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</si>
  <si>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</si>
  <si>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</si>
  <si>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</si>
  <si>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</si>
  <si>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</si>
  <si>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</si>
  <si>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</si>
  <si>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</si>
  <si>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</si>
  <si>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</si>
  <si>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</si>
  <si>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</si>
  <si>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</si>
  <si>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</si>
  <si>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</si>
  <si>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</si>
  <si>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</si>
  <si>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</si>
  <si>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</si>
  <si>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</si>
  <si>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</si>
  <si>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</si>
  <si>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</si>
  <si>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</si>
  <si>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</si>
  <si>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</si>
  <si>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</si>
  <si>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</si>
  <si>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</si>
  <si>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</si>
  <si>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</si>
  <si>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</si>
  <si>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</si>
  <si>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</si>
  <si>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</si>
  <si>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</si>
  <si>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</si>
  <si>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</si>
  <si>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</si>
  <si>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</si>
  <si>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</si>
  <si>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</si>
  <si>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</si>
  <si>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</si>
  <si>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</si>
  <si>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</si>
  <si>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</si>
  <si>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</si>
  <si>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</si>
  <si>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</si>
  <si>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</si>
  <si>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</si>
  <si>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</si>
  <si>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</si>
  <si>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</si>
  <si>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</si>
  <si>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</si>
  <si>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</si>
  <si>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</si>
  <si>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</si>
  <si>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</si>
  <si>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</si>
  <si>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</si>
  <si>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</si>
  <si>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</si>
  <si>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</si>
  <si>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</si>
  <si>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</si>
  <si>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</si>
  <si>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</si>
  <si>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</si>
  <si>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</si>
  <si>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</si>
  <si>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</si>
  <si>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</si>
  <si>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</si>
  <si>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</si>
  <si>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</si>
  <si>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</si>
  <si>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</si>
  <si>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</si>
  <si>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</si>
  <si>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</si>
  <si>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</si>
  <si>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</si>
  <si>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</si>
  <si>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</si>
  <si>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</si>
  <si>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</si>
  <si>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</si>
  <si>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</si>
  <si>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</si>
  <si>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</si>
  <si>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</si>
  <si>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</si>
  <si>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</si>
  <si>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</si>
  <si>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</si>
  <si>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</si>
  <si>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</si>
  <si>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</si>
  <si>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</si>
  <si>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</si>
  <si>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</si>
  <si>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</si>
  <si>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</si>
  <si>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</si>
  <si>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</si>
  <si>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</si>
  <si>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</si>
  <si>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</si>
  <si>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</si>
  <si>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</si>
  <si>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</si>
  <si>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</si>
  <si>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</si>
  <si>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</si>
  <si>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</si>
  <si>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</si>
  <si>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</si>
  <si>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</si>
  <si>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</si>
  <si>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</si>
  <si>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</si>
  <si>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</si>
  <si>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</si>
  <si>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</si>
  <si>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</si>
  <si>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</si>
  <si>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</si>
  <si>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</si>
  <si>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</si>
  <si>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</si>
  <si>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</si>
  <si>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</si>
  <si>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</si>
  <si>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</si>
  <si>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</si>
  <si>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</si>
  <si>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</si>
  <si>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</si>
  <si>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</si>
  <si>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</si>
  <si>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</si>
  <si>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</si>
  <si>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</si>
  <si>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</si>
  <si>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</si>
  <si>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</si>
  <si>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</si>
  <si>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</si>
  <si>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</si>
  <si>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</si>
  <si>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</si>
  <si>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</si>
  <si>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</si>
  <si>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</si>
  <si>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</si>
  <si>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</si>
  <si>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</si>
  <si>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</si>
  <si>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</si>
  <si>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</si>
  <si>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</si>
  <si>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</si>
  <si>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</si>
  <si>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</si>
  <si>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</si>
  <si>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</si>
  <si>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</si>
  <si>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</si>
  <si>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</si>
  <si>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</si>
  <si>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</si>
  <si>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</si>
  <si>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</si>
  <si>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</si>
  <si>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</si>
  <si>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</si>
  <si>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</si>
  <si>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</si>
  <si>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</si>
  <si>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</si>
  <si>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</si>
  <si>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</si>
  <si>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</si>
  <si>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</si>
  <si>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</si>
  <si>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</si>
  <si>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</si>
  <si>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</si>
  <si>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</si>
  <si>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</si>
  <si>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</si>
  <si>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</si>
  <si>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</si>
  <si>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</si>
  <si>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</si>
  <si>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</si>
  <si>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</si>
  <si>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</si>
  <si>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</si>
  <si>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</si>
  <si>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</si>
  <si>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</si>
  <si>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</si>
  <si>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</si>
  <si>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</si>
  <si>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</si>
  <si>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</si>
  <si>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</si>
  <si>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</si>
  <si>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</si>
  <si>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</si>
  <si>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</si>
  <si>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</si>
  <si>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</si>
  <si>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</si>
  <si>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</si>
  <si>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</si>
  <si>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</si>
  <si>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</si>
  <si>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</si>
  <si>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</si>
  <si>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</si>
  <si>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</si>
  <si>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</si>
  <si>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</si>
  <si>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</si>
  <si>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</si>
  <si>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</si>
  <si>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</si>
  <si>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</si>
  <si>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</si>
  <si>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</si>
  <si>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</si>
  <si>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</si>
  <si>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</si>
  <si>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</si>
  <si>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</si>
  <si>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</si>
  <si>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</si>
  <si>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</si>
  <si>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</si>
  <si>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</si>
  <si>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</si>
  <si>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</si>
  <si>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</si>
  <si>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</si>
  <si>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</si>
  <si>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</si>
  <si>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</si>
  <si>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</si>
  <si>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</si>
  <si>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</si>
  <si>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</si>
  <si>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</si>
  <si>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</si>
  <si>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</si>
  <si>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</si>
  <si>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</si>
  <si>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</si>
  <si>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</si>
  <si>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</si>
  <si>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</si>
  <si>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</si>
  <si>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</si>
  <si>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</si>
  <si>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</si>
  <si>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</si>
  <si>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</si>
  <si>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</si>
  <si>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</si>
  <si>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</si>
  <si>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</si>
  <si>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</si>
  <si>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</si>
  <si>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</si>
  <si>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</si>
  <si>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</si>
  <si>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</si>
  <si>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</si>
  <si>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</si>
  <si>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</si>
  <si>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</si>
  <si>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</si>
  <si>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</si>
  <si>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</si>
  <si>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</si>
  <si>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</si>
  <si>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</si>
  <si>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</si>
  <si>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</si>
  <si>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</si>
  <si>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</si>
  <si>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</si>
  <si>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</si>
  <si>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</si>
  <si>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</si>
  <si>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</si>
  <si>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</si>
  <si>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</si>
  <si>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</si>
  <si>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</si>
  <si>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</si>
  <si>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</si>
  <si>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</si>
  <si>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</si>
  <si>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</si>
  <si>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</si>
  <si>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</si>
  <si>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</si>
  <si>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</si>
  <si>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</si>
  <si>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</si>
  <si>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</si>
  <si>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</si>
  <si>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</si>
  <si>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</si>
  <si>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</si>
  <si>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</si>
  <si>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</si>
  <si>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</si>
  <si>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</si>
  <si>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</si>
  <si>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</si>
  <si>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</si>
  <si>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</si>
  <si>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</si>
  <si>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</si>
  <si>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</si>
  <si>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</si>
  <si>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</si>
  <si>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</si>
  <si>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</si>
  <si>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</si>
  <si>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</si>
  <si>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</si>
  <si>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</si>
  <si>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</si>
  <si>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</si>
  <si>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</si>
  <si>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</si>
  <si>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</si>
  <si>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</si>
  <si>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</si>
  <si>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</si>
  <si>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</si>
  <si>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</si>
  <si>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</si>
  <si>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</si>
  <si>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</si>
  <si>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</si>
  <si>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</si>
  <si>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</si>
  <si>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</si>
  <si>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</si>
  <si>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</si>
  <si>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</si>
  <si>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</si>
  <si>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</si>
  <si>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</si>
  <si>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</si>
  <si>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</si>
  <si>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</si>
  <si>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</si>
  <si>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</si>
  <si>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</si>
  <si>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</si>
  <si>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</si>
  <si>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</si>
  <si>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</si>
  <si>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</si>
  <si>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</si>
  <si>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</si>
  <si>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</si>
  <si>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</si>
  <si>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</si>
  <si>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</si>
  <si>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</si>
  <si>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</si>
  <si>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</si>
  <si>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</si>
  <si>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</si>
  <si>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</si>
  <si>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</si>
  <si>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</si>
  <si>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</si>
  <si>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</si>
  <si>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</si>
  <si>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</si>
  <si>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</si>
  <si>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</si>
  <si>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</si>
  <si>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</si>
  <si>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</si>
  <si>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</si>
  <si>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</si>
  <si>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</si>
  <si>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</si>
  <si>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</si>
  <si>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</si>
  <si>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</si>
  <si>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</si>
  <si>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</si>
  <si>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</si>
  <si>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</si>
  <si>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</si>
  <si>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</si>
  <si>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</si>
  <si>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</si>
  <si>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</si>
  <si>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</si>
  <si>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</si>
  <si>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</si>
  <si>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</si>
  <si>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</si>
  <si>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</si>
  <si>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</si>
  <si>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</si>
  <si>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</si>
  <si>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</si>
  <si>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</si>
  <si>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</si>
  <si>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</si>
  <si>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</si>
  <si>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</si>
  <si>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</si>
  <si>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</si>
  <si>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</si>
  <si>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</si>
  <si>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</si>
  <si>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</si>
  <si>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</si>
  <si>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</si>
  <si>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</si>
  <si>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</si>
  <si>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</si>
  <si>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</si>
  <si>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</si>
  <si>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</si>
  <si>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</si>
  <si>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</si>
  <si>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</si>
  <si>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</si>
  <si>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</si>
  <si>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</si>
  <si>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</si>
  <si>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</si>
  <si>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</si>
  <si>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</si>
  <si>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</si>
  <si>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</si>
  <si>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</si>
  <si>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</si>
  <si>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</si>
  <si>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</si>
  <si>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</si>
  <si>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</si>
  <si>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</si>
  <si>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</si>
  <si>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</si>
  <si>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</si>
  <si>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</si>
  <si>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</si>
  <si>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</si>
  <si>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</si>
  <si>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</si>
  <si>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</si>
  <si>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</si>
  <si>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</si>
  <si>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</si>
  <si>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</si>
  <si>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</si>
  <si>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</si>
  <si>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</si>
  <si>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</si>
  <si>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</si>
  <si>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</si>
  <si>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</si>
  <si>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</si>
  <si>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</si>
  <si>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</si>
  <si>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</si>
  <si>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</si>
  <si>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</si>
  <si>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</si>
  <si>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</si>
  <si>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</si>
  <si>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</si>
  <si>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</si>
  <si>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</si>
  <si>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</si>
  <si>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</si>
  <si>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</si>
  <si>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</si>
  <si>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</si>
  <si>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</si>
  <si>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</si>
  <si>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</si>
  <si>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</si>
  <si>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</si>
  <si>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</si>
  <si>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</si>
  <si>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</si>
  <si>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</si>
  <si>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</si>
  <si>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</si>
  <si>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</si>
  <si>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</si>
  <si>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</si>
  <si>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</si>
  <si>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</si>
  <si>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</si>
  <si>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</si>
  <si>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</si>
  <si>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</si>
  <si>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</si>
  <si>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</si>
  <si>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</si>
  <si>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</si>
  <si>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</si>
  <si>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</si>
  <si>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</si>
  <si>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</si>
  <si>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</si>
  <si>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</si>
  <si>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</si>
  <si>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</si>
  <si>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</si>
  <si>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</si>
  <si>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</si>
  <si>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</si>
  <si>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</si>
  <si>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</si>
  <si>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</si>
  <si>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</si>
  <si>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</si>
  <si>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</si>
  <si>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</si>
  <si>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</si>
  <si>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</si>
  <si>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</si>
  <si>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</si>
  <si>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</si>
  <si>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</si>
  <si>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</si>
  <si>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</si>
  <si>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</si>
  <si>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</si>
  <si>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</si>
  <si>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</si>
  <si>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</si>
  <si>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</si>
  <si>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</si>
  <si>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</si>
  <si>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</si>
  <si>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</si>
  <si>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</si>
  <si>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</si>
  <si>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</si>
  <si>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</si>
  <si>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</si>
  <si>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</si>
  <si>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</si>
  <si>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</si>
  <si>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</si>
  <si>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</si>
  <si>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</si>
  <si>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</si>
  <si>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</si>
  <si>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</si>
  <si>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</si>
  <si>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</si>
  <si>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</si>
  <si>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</si>
  <si>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</si>
  <si>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</si>
  <si>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</si>
  <si>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</si>
  <si>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</si>
  <si>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</si>
  <si>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</si>
  <si>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</si>
  <si>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</si>
  <si>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</si>
  <si>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</si>
  <si>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</si>
  <si>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</si>
  <si>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</si>
  <si>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</si>
  <si>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</si>
  <si>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</si>
  <si>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</si>
  <si>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</si>
  <si>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</si>
  <si>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</si>
  <si>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</si>
  <si>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</si>
  <si>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</si>
  <si>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</si>
  <si>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</si>
  <si>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</si>
  <si>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</si>
  <si>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</si>
  <si>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</si>
  <si>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</si>
  <si>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</si>
  <si>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</si>
  <si>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</si>
  <si>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</si>
  <si>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</si>
  <si>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</si>
  <si>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</si>
  <si>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</si>
  <si>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</si>
  <si>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</si>
  <si>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</si>
  <si>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</si>
  <si>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</si>
  <si>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</si>
  <si>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</si>
  <si>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</si>
  <si>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</si>
  <si>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</si>
  <si>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</si>
  <si>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</si>
  <si>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</si>
  <si>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</si>
  <si>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</si>
  <si>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</si>
  <si>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</si>
  <si>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</si>
  <si>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</si>
  <si>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</si>
  <si>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</si>
  <si>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</si>
  <si>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</si>
  <si>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</si>
  <si>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</si>
  <si>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</si>
  <si>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</si>
  <si>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</si>
  <si>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</si>
  <si>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</si>
  <si>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</si>
  <si>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</si>
  <si>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</si>
  <si>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</si>
  <si>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</si>
  <si>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</si>
  <si>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</si>
  <si>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</si>
  <si>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</si>
  <si>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</si>
  <si>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</si>
  <si>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</si>
  <si>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</si>
  <si>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</si>
  <si>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</si>
  <si>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</si>
  <si>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</si>
  <si>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</si>
  <si>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</si>
  <si>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</si>
  <si>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</si>
  <si>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</si>
  <si>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</si>
  <si>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</si>
  <si>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</si>
  <si>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</si>
  <si>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</si>
  <si>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</si>
  <si>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</si>
  <si>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</si>
  <si>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</si>
  <si>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</si>
  <si>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</si>
  <si>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</si>
  <si>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</si>
  <si>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</si>
  <si>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</si>
  <si>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</si>
  <si>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</si>
  <si>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</si>
  <si>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</si>
  <si>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</si>
  <si>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</si>
  <si>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</si>
  <si>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</si>
  <si>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</si>
  <si>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</si>
  <si>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</si>
  <si>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</si>
  <si>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</si>
  <si>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</si>
  <si>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</si>
  <si>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</si>
  <si>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</si>
  <si>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</si>
  <si>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</si>
  <si>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</si>
  <si>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</si>
  <si>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</si>
  <si>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</si>
  <si>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</si>
  <si>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</si>
  <si>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</si>
  <si>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</si>
  <si>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</si>
  <si>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</si>
  <si>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</si>
  <si>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</si>
  <si>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</si>
  <si>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</si>
  <si>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</si>
  <si>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</si>
  <si>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</si>
  <si>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</si>
  <si>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</si>
  <si>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</si>
  <si>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</si>
  <si>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</si>
  <si>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</si>
  <si>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</si>
  <si>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</si>
  <si>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</si>
  <si>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</si>
  <si>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</si>
  <si>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</si>
  <si>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</si>
  <si>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</si>
  <si>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</si>
  <si>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</si>
  <si>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</si>
  <si>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</si>
  <si>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</si>
  <si>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</si>
  <si>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</si>
  <si>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</si>
  <si>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</si>
  <si>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</si>
  <si>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</si>
  <si>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</si>
  <si>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</si>
  <si>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</si>
  <si>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</si>
  <si>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</si>
  <si>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</si>
  <si>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</si>
  <si>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</si>
  <si>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</si>
  <si>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</si>
  <si>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</si>
  <si>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</si>
  <si>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</si>
  <si>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</si>
  <si>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</si>
  <si>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</si>
  <si>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</si>
  <si>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</si>
  <si>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</si>
  <si>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</si>
  <si>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</si>
  <si>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</si>
  <si>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</si>
  <si>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</si>
  <si>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</si>
  <si>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</si>
  <si>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</si>
  <si>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</si>
  <si>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</si>
  <si>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</si>
  <si>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</si>
  <si>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</si>
  <si>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</si>
  <si>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</si>
  <si>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</si>
  <si>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</si>
  <si>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</si>
  <si>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</si>
  <si>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</si>
  <si>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</si>
  <si>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</si>
  <si>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</si>
  <si>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</si>
  <si>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</si>
  <si>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</si>
  <si>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</si>
  <si>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</si>
  <si>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</si>
  <si>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</si>
  <si>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</si>
  <si>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</si>
  <si>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</si>
  <si>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</si>
  <si>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</si>
  <si>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</si>
  <si>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</si>
  <si>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</si>
  <si>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</si>
  <si>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</si>
  <si>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</si>
  <si>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</si>
  <si>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</si>
  <si>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</si>
  <si>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</si>
  <si>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</si>
  <si>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</si>
  <si>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</si>
  <si>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</si>
  <si>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</si>
  <si>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</si>
  <si>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</si>
  <si>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</si>
  <si>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</si>
  <si>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</si>
  <si>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</si>
  <si>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</si>
  <si>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</si>
  <si>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</si>
  <si>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</si>
  <si>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</si>
  <si>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</si>
  <si>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</si>
  <si>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</si>
  <si>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</si>
  <si>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</si>
  <si>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</si>
  <si>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</si>
  <si>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</si>
  <si>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</si>
  <si>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</si>
  <si>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</si>
  <si>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</si>
  <si>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</si>
  <si>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</si>
  <si>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</si>
  <si>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</si>
  <si>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</si>
  <si>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</si>
  <si>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</si>
  <si>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</si>
  <si>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</si>
  <si>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</si>
  <si>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</si>
  <si>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</si>
  <si>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</si>
  <si>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</si>
  <si>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</si>
  <si>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</si>
  <si>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</si>
  <si>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</si>
  <si>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</si>
  <si>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</si>
  <si>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</si>
  <si>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</si>
  <si>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</si>
  <si>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</si>
  <si>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</si>
  <si>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</si>
  <si>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</si>
  <si>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</si>
  <si>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</si>
  <si>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</si>
  <si>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</si>
  <si>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</si>
  <si>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</si>
  <si>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</si>
  <si>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</si>
  <si>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</si>
  <si>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</si>
  <si>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</si>
  <si>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</si>
  <si>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</si>
  <si>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</si>
  <si>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</si>
  <si>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</si>
  <si>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</si>
  <si>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</si>
  <si>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</si>
  <si>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</si>
  <si>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</si>
  <si>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</si>
  <si>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</si>
  <si>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</si>
  <si>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</si>
  <si>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</si>
  <si>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</si>
  <si>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</si>
  <si>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</si>
  <si>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</si>
  <si>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</si>
  <si>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</si>
  <si>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</si>
  <si>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</si>
  <si>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</si>
  <si>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</si>
  <si>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</si>
  <si>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</si>
  <si>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</si>
  <si>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</si>
  <si>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</si>
  <si>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</si>
  <si>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</si>
  <si>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</si>
  <si>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</si>
  <si>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</si>
  <si>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</si>
  <si>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</si>
  <si>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</si>
  <si>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</si>
  <si>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</si>
  <si>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</si>
  <si>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</si>
  <si>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</si>
  <si>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</si>
  <si>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</si>
  <si>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</si>
  <si>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</si>
  <si>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</si>
  <si>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</si>
  <si>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</si>
  <si>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</si>
  <si>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</si>
  <si>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</si>
  <si>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</si>
  <si>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</si>
  <si>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</si>
  <si>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</si>
  <si>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</si>
  <si>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</si>
  <si>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</si>
  <si>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</si>
  <si>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</si>
  <si>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</si>
  <si>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</si>
  <si>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</si>
  <si>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</si>
  <si>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</si>
  <si>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</si>
  <si>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</si>
  <si>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</si>
  <si>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</si>
  <si>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</si>
  <si>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</si>
  <si>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</si>
  <si>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</si>
  <si>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</si>
  <si>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</si>
  <si>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</si>
  <si>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</si>
  <si>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</si>
  <si>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</si>
  <si>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</si>
  <si>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</si>
  <si>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</si>
  <si>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</si>
  <si>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</si>
  <si>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</si>
  <si>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</si>
  <si>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</si>
  <si>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</si>
  <si>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</si>
  <si>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</si>
  <si>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</si>
  <si>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</si>
  <si>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</si>
  <si>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</si>
  <si>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</si>
  <si>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</si>
  <si>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</si>
  <si>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</si>
  <si>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</si>
  <si>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</si>
  <si>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</si>
  <si>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</si>
  <si>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</si>
  <si>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</si>
  <si>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</si>
  <si>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</si>
  <si>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</si>
  <si>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</si>
  <si>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</si>
  <si>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</si>
  <si>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</si>
  <si>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</si>
  <si>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</si>
  <si>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</si>
  <si>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</si>
  <si>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</si>
  <si>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</si>
  <si>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</si>
  <si>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</si>
  <si>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</si>
  <si>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</si>
  <si>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</si>
  <si>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</si>
  <si>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</si>
  <si>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</si>
  <si>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</si>
  <si>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</si>
  <si>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</si>
  <si>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</si>
  <si>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</si>
  <si>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</si>
  <si>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</si>
  <si>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</si>
  <si>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</si>
  <si>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</si>
  <si>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</si>
  <si>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</si>
  <si>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</si>
  <si>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</si>
  <si>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</si>
  <si>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</si>
  <si>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</si>
  <si>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</si>
  <si>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</si>
  <si>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</si>
  <si>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</si>
  <si>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</si>
  <si>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</si>
  <si>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</si>
  <si>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</si>
  <si>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</si>
  <si>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</si>
  <si>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</si>
  <si>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</si>
  <si>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</si>
  <si>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</si>
  <si>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</si>
  <si>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</si>
  <si>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</si>
  <si>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</si>
  <si>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</si>
  <si>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</si>
  <si>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</si>
  <si>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</si>
  <si>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</si>
  <si>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</si>
  <si>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</si>
  <si>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</si>
  <si>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</si>
  <si>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</si>
  <si>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</si>
  <si>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</si>
  <si>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</si>
  <si>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</si>
  <si>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</si>
  <si>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</si>
  <si>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</si>
  <si>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</si>
  <si>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</si>
  <si>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</si>
  <si>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</si>
  <si>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</si>
  <si>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</si>
  <si>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</si>
  <si>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</si>
  <si>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</si>
  <si>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</si>
  <si>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</si>
  <si>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</si>
  <si>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</si>
  <si>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</si>
  <si>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</si>
  <si>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</si>
  <si>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</si>
  <si>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</si>
  <si>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</si>
  <si>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</si>
  <si>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</si>
  <si>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</si>
  <si>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</si>
  <si>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</si>
  <si>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</si>
  <si>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</si>
  <si>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</si>
  <si>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</si>
  <si>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</si>
  <si>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</si>
  <si>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</si>
  <si>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</si>
  <si>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</si>
  <si>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</si>
  <si>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</si>
  <si>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</si>
  <si>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</si>
  <si>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</si>
  <si>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</si>
  <si>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</si>
  <si>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</si>
  <si>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</si>
  <si>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</si>
  <si>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</si>
  <si>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</si>
  <si>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</si>
  <si>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</si>
  <si>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</si>
  <si>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</si>
  <si>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</si>
  <si>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</si>
  <si>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</si>
  <si>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</si>
  <si>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</si>
  <si>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</si>
  <si>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</si>
  <si>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</si>
  <si>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</si>
  <si>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</si>
  <si>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</si>
  <si>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</si>
  <si>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</si>
  <si>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</si>
  <si>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</si>
  <si>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</si>
  <si>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</si>
  <si>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</si>
  <si>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</si>
  <si>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</si>
  <si>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</si>
  <si>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</si>
  <si>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</si>
  <si>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</si>
  <si>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</si>
  <si>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</si>
  <si>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</si>
  <si>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</si>
  <si>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</si>
  <si>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</si>
  <si>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</si>
  <si>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</si>
  <si>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</si>
  <si>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</si>
  <si>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</si>
  <si>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</si>
  <si>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</si>
  <si>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</si>
  <si>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</si>
  <si>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</si>
  <si>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</si>
  <si>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</si>
  <si>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</si>
  <si>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</si>
  <si>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</si>
  <si>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</si>
  <si>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</si>
  <si>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</si>
  <si>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</si>
  <si>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</si>
  <si>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</si>
  <si>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</si>
  <si>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</si>
  <si>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</si>
  <si>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</si>
  <si>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</si>
  <si>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</si>
  <si>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</si>
  <si>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</si>
  <si>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</si>
  <si>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</si>
  <si>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</si>
  <si>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</si>
  <si>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</si>
  <si>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</si>
  <si>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</si>
  <si>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</si>
  <si>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</si>
  <si>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</si>
  <si>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</si>
  <si>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</si>
  <si>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</si>
  <si>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</si>
  <si>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</si>
  <si>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</si>
  <si>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</si>
  <si>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</si>
  <si>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</si>
  <si>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</si>
  <si>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</si>
  <si>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</si>
  <si>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</si>
  <si>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</si>
  <si>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</si>
  <si>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</si>
  <si>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</si>
  <si>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</si>
  <si>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</si>
  <si>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</si>
  <si>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</si>
  <si>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</si>
  <si>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</si>
  <si>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</si>
  <si>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</si>
  <si>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</si>
  <si>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</si>
  <si>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</si>
  <si>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</si>
  <si>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</si>
  <si>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</si>
  <si>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</si>
  <si>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</si>
  <si>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</si>
  <si>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</si>
  <si>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</si>
  <si>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</si>
  <si>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</si>
  <si>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</si>
  <si>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</si>
  <si>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</si>
  <si>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</si>
  <si>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</si>
  <si>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</si>
  <si>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</si>
  <si>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</si>
  <si>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</si>
  <si>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</si>
  <si>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</si>
  <si>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</si>
  <si>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</si>
  <si>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</si>
  <si>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</si>
  <si>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</si>
  <si>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</si>
  <si>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</si>
  <si>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</si>
  <si>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</si>
  <si>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</si>
  <si>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</si>
  <si>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</si>
  <si>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</si>
  <si>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</si>
  <si>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</si>
  <si>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</si>
  <si>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</si>
  <si>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</si>
  <si>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</si>
  <si>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</si>
  <si>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</si>
  <si>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</si>
  <si>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</si>
  <si>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</si>
  <si>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</si>
  <si>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</si>
  <si>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</si>
  <si>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</si>
  <si>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</si>
  <si>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</si>
  <si>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</si>
  <si>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</si>
  <si>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</si>
  <si>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</si>
  <si>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</si>
  <si>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</si>
  <si>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</si>
  <si>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</si>
  <si>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</si>
  <si>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</si>
  <si>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</si>
  <si>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</si>
  <si>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</si>
  <si>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</si>
  <si>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</si>
  <si>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</si>
  <si>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</si>
  <si>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</si>
  <si>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</si>
  <si>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</si>
  <si>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</si>
  <si>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</si>
  <si>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</si>
  <si>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</si>
  <si>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</si>
  <si>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</si>
  <si>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</si>
  <si>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</si>
  <si>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</si>
  <si>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</si>
  <si>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</si>
  <si>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</si>
  <si>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</si>
  <si>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</si>
  <si>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</si>
  <si>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</si>
  <si>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</si>
  <si>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</si>
  <si>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</si>
  <si>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</si>
  <si>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</si>
  <si>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</si>
  <si>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</si>
  <si>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</si>
  <si>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</si>
  <si>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</si>
  <si>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</si>
  <si>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</si>
  <si>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</si>
  <si>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</si>
  <si>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</si>
  <si>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</si>
  <si>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</si>
  <si>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</si>
  <si>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</si>
  <si>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</si>
  <si>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</si>
  <si>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</si>
  <si>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</si>
  <si>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</si>
  <si>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</si>
  <si>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</si>
  <si>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</si>
  <si>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</si>
  <si>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</si>
  <si>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</si>
  <si>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</si>
  <si>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</si>
  <si>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</si>
  <si>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</si>
  <si>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</si>
  <si>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</si>
  <si>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</si>
  <si>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</si>
  <si>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</si>
  <si>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</si>
  <si>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</si>
  <si>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</si>
  <si>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</si>
  <si>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</si>
  <si>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</si>
  <si>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</si>
  <si>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</si>
  <si>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</si>
  <si>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</si>
  <si>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</si>
  <si>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</si>
  <si>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</si>
  <si>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</si>
  <si>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</si>
  <si>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</si>
  <si>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</si>
  <si>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</si>
  <si>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</si>
  <si>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</si>
  <si>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</si>
  <si>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</si>
  <si>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</si>
  <si>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</si>
  <si>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</si>
  <si>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</si>
  <si>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</si>
  <si>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</si>
  <si>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</si>
  <si>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</si>
  <si>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</si>
  <si>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</si>
  <si>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</si>
  <si>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</si>
  <si>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</si>
  <si>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</si>
  <si>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</si>
  <si>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</si>
  <si>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</si>
  <si>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</si>
  <si>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</si>
  <si>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</si>
  <si>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</si>
  <si>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</si>
  <si>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</si>
  <si>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</si>
  <si>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</si>
  <si>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</si>
  <si>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</si>
  <si>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</si>
  <si>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</si>
  <si>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</si>
  <si>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</si>
  <si>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</si>
  <si>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</si>
  <si>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</si>
  <si>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</si>
  <si>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</si>
  <si>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</si>
  <si>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</si>
  <si>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</si>
  <si>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</si>
  <si>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</si>
  <si>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</si>
  <si>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</si>
  <si>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</si>
  <si>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</si>
  <si>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</si>
  <si>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</si>
  <si>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</si>
  <si>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</si>
  <si>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</si>
  <si>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</si>
  <si>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</si>
  <si>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</si>
  <si>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</si>
  <si>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</si>
  <si>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</si>
  <si>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</si>
  <si>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</si>
  <si>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</si>
  <si>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</si>
  <si>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</si>
  <si>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</si>
  <si>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</si>
  <si>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</si>
  <si>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</si>
  <si>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</si>
  <si>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</si>
  <si>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</si>
  <si>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</si>
  <si>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</si>
  <si>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</si>
  <si>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</si>
  <si>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</si>
  <si>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</si>
  <si>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</si>
  <si>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</si>
  <si>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</si>
  <si>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</si>
  <si>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</si>
  <si>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</si>
  <si>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</si>
  <si>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</si>
  <si>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</si>
  <si>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</si>
  <si>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</si>
  <si>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</si>
  <si>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</si>
  <si>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</si>
  <si>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</si>
  <si>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</si>
  <si>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</si>
  <si>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</si>
  <si>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</si>
  <si>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</si>
  <si>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</si>
  <si>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</si>
  <si>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</si>
  <si>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</si>
  <si>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</si>
  <si>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</si>
  <si>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</si>
  <si>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</si>
  <si>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</si>
  <si>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</si>
  <si>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</si>
  <si>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</si>
  <si>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</si>
  <si>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</si>
  <si>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</si>
  <si>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</si>
  <si>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</si>
  <si>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</si>
  <si>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</si>
  <si>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</si>
  <si>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</si>
  <si>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</si>
  <si>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</si>
  <si>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</si>
  <si>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</si>
  <si>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</si>
  <si>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</si>
  <si>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</si>
  <si>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</si>
  <si>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</si>
  <si>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</si>
  <si>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</si>
  <si>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</si>
  <si>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</si>
  <si>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</si>
  <si>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</si>
  <si>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</si>
  <si>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</si>
  <si>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</si>
  <si>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</si>
  <si>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</si>
  <si>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</si>
  <si>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</si>
  <si>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</si>
  <si>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</si>
  <si>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</si>
  <si>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</si>
  <si>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</si>
  <si>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</si>
  <si>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</si>
  <si>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</si>
  <si>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</si>
  <si>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</si>
  <si>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</si>
  <si>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</si>
  <si>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</si>
  <si>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</si>
  <si>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</si>
  <si>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</si>
  <si>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</si>
  <si>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</si>
  <si>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</si>
  <si>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</si>
  <si>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</si>
  <si>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</si>
  <si>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</si>
  <si>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</si>
  <si>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</si>
  <si>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</si>
  <si>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</si>
  <si>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</si>
  <si>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</si>
  <si>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</si>
  <si>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</si>
  <si>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</si>
  <si>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</si>
  <si>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</si>
  <si>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</si>
  <si>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</si>
  <si>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</si>
  <si>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</si>
  <si>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</si>
  <si>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</si>
  <si>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</si>
  <si>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</si>
  <si>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</si>
  <si>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</si>
  <si>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</si>
  <si>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</si>
  <si>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</si>
  <si>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</si>
  <si>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</si>
  <si>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</si>
  <si>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</si>
  <si>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</si>
  <si>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</si>
  <si>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</si>
  <si>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</si>
  <si>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</si>
  <si>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</si>
  <si>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</si>
  <si>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</si>
  <si>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</si>
  <si>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</si>
  <si>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</si>
  <si>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</si>
  <si>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</si>
  <si>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</si>
  <si>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</si>
  <si>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</si>
  <si>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</si>
  <si>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</si>
  <si>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</si>
  <si>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</si>
  <si>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</si>
  <si>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</si>
  <si>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</si>
  <si>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</si>
  <si>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</si>
  <si>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</si>
  <si>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</si>
  <si>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</si>
  <si>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</si>
  <si>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</si>
  <si>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</si>
  <si>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</si>
  <si>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</si>
  <si>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</si>
  <si>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</si>
  <si>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</si>
  <si>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</si>
  <si>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</si>
  <si>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</si>
  <si>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</si>
  <si>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</si>
  <si>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</si>
  <si>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</si>
  <si>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</si>
  <si>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</si>
  <si>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</si>
  <si>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</si>
  <si>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</si>
  <si>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</si>
  <si>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</si>
  <si>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</si>
  <si>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</si>
  <si>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</si>
  <si>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</si>
  <si>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</si>
  <si>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</si>
  <si>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</si>
  <si>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</si>
  <si>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</si>
  <si>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</si>
  <si>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</si>
  <si>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</si>
  <si>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</si>
  <si>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</si>
  <si>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</si>
  <si>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</si>
  <si>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</si>
  <si>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</si>
  <si>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</si>
  <si>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</si>
  <si>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</si>
  <si>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</si>
  <si>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</si>
  <si>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</si>
  <si>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</si>
  <si>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</si>
  <si>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</si>
  <si>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</si>
  <si>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</si>
  <si>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</si>
  <si>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</si>
  <si>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</si>
  <si>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</si>
  <si>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</si>
  <si>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</si>
  <si>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</si>
  <si>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</si>
  <si>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</si>
  <si>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</si>
  <si>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</si>
  <si>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</si>
  <si>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</si>
  <si>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</si>
  <si>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</si>
  <si>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</si>
  <si>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</si>
  <si>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</si>
  <si>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</si>
  <si>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</si>
  <si>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</si>
  <si>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</si>
  <si>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</si>
  <si>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</si>
  <si>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</si>
  <si>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</si>
  <si>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</si>
  <si>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</si>
  <si>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</si>
  <si>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</si>
  <si>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</si>
  <si>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</si>
  <si>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</si>
  <si>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</si>
  <si>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</si>
  <si>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</si>
  <si>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</si>
  <si>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</si>
  <si>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</si>
  <si>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</si>
  <si>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</si>
  <si>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</si>
  <si>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</si>
  <si>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</si>
  <si>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</si>
  <si>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</si>
  <si>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</si>
  <si>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</si>
  <si>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</si>
  <si>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</si>
  <si>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</si>
  <si>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</si>
  <si>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</si>
  <si>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</si>
  <si>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</si>
  <si>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</si>
  <si>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</si>
  <si>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</si>
  <si>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</si>
  <si>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</si>
  <si>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</si>
  <si>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</si>
  <si>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</si>
  <si>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</si>
  <si>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</si>
  <si>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</si>
  <si>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</si>
  <si>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</si>
  <si>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</si>
  <si>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</si>
  <si>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</si>
  <si>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</si>
  <si>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</si>
  <si>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</si>
  <si>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</si>
  <si>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</si>
  <si>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</si>
  <si>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</si>
  <si>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</si>
  <si>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</si>
  <si>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</si>
  <si>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</si>
  <si>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</si>
  <si>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</si>
  <si>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</si>
  <si>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</si>
  <si>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</si>
  <si>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</si>
  <si>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</si>
  <si>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</si>
  <si>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</si>
  <si>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</si>
  <si>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</si>
  <si>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</si>
  <si>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</si>
  <si>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</si>
  <si>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</si>
  <si>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</si>
  <si>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</si>
  <si>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</si>
  <si>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</si>
  <si>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</si>
  <si>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</si>
  <si>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</si>
  <si>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</si>
  <si>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</si>
  <si>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</si>
  <si>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</si>
  <si>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</si>
  <si>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</si>
  <si>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</si>
  <si>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</si>
  <si>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</si>
  <si>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</si>
  <si>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</si>
  <si>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</si>
  <si>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</si>
  <si>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</si>
  <si>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</si>
  <si>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</si>
  <si>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</si>
  <si>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</si>
  <si>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</si>
  <si>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</si>
  <si>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</si>
  <si>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</si>
  <si>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</si>
  <si>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</si>
  <si>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</si>
  <si>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</si>
  <si>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</si>
  <si>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</si>
  <si>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</si>
  <si>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</si>
  <si>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</si>
  <si>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</si>
  <si>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</si>
  <si>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</si>
  <si>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</si>
  <si>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</si>
  <si>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</si>
  <si>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</si>
  <si>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</si>
  <si>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</si>
  <si>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</si>
  <si>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</si>
  <si>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</si>
  <si>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</si>
  <si>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</si>
  <si>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</si>
  <si>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</si>
  <si>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</si>
  <si>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</si>
  <si>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</si>
  <si>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</si>
  <si>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</si>
  <si>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</si>
  <si>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</si>
  <si>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</si>
  <si>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</si>
  <si>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</si>
  <si>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</si>
  <si>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</si>
  <si>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</si>
  <si>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</si>
  <si>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</si>
  <si>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</si>
  <si>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</si>
  <si>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</si>
  <si>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</si>
  <si>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</si>
  <si>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</si>
  <si>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</si>
  <si>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</si>
  <si>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</si>
  <si>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</si>
  <si>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</si>
  <si>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</si>
  <si>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</si>
  <si>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</si>
  <si>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</si>
  <si>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</si>
  <si>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</si>
  <si>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</si>
  <si>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</si>
  <si>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</si>
  <si>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</si>
  <si>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</si>
  <si>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</si>
  <si>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</si>
  <si>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</si>
  <si>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</si>
  <si>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</si>
  <si>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</si>
  <si>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</si>
  <si>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</si>
  <si>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</si>
  <si>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</si>
  <si>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</si>
  <si>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</si>
  <si>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</si>
  <si>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</si>
  <si>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</si>
  <si>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</si>
  <si>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</si>
  <si>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</si>
  <si>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</si>
  <si>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</si>
  <si>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</si>
  <si>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</si>
  <si>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</si>
  <si>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</si>
  <si>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</si>
  <si>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</si>
  <si>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</si>
  <si>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</si>
  <si>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</si>
  <si>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</si>
  <si>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</si>
  <si>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</si>
  <si>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</si>
  <si>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</si>
  <si>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</si>
  <si>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</si>
  <si>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</si>
  <si>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</si>
  <si>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</si>
  <si>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</si>
  <si>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</si>
  <si>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</si>
  <si>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</si>
  <si>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</si>
  <si>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</si>
  <si>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</si>
  <si>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</si>
  <si>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</si>
  <si>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</si>
  <si>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</si>
  <si>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</si>
  <si>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</si>
  <si>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</si>
  <si>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</si>
  <si>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</si>
  <si>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</si>
  <si>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</si>
  <si>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</si>
  <si>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</si>
  <si>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</si>
  <si>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</si>
  <si>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</si>
  <si>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</si>
  <si>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</si>
  <si>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</si>
  <si>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</si>
  <si>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</si>
  <si>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</si>
  <si>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</si>
  <si>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</si>
  <si>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</si>
  <si>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</si>
  <si>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</si>
  <si>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</si>
  <si>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</si>
  <si>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</si>
  <si>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</si>
  <si>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</si>
  <si>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</si>
  <si>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</si>
  <si>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</si>
  <si>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</si>
  <si>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</si>
  <si>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</si>
  <si>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</si>
  <si>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</si>
  <si>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</si>
  <si>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</si>
  <si>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</si>
  <si>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</si>
  <si>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</si>
  <si>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</si>
  <si>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</si>
  <si>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</si>
  <si>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</si>
  <si>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</si>
  <si>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</si>
  <si>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</si>
  <si>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</si>
  <si>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</si>
  <si>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</si>
  <si>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</si>
  <si>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</si>
  <si>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</si>
  <si>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</si>
  <si>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</si>
  <si>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</si>
  <si>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</si>
  <si>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</si>
  <si>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</si>
  <si>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</si>
  <si>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</si>
  <si>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</si>
  <si>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</si>
  <si>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</si>
  <si>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</si>
  <si>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</si>
  <si>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</si>
  <si>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</si>
  <si>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</si>
  <si>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</si>
  <si>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</si>
  <si>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</si>
  <si>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</si>
  <si>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</si>
  <si>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</si>
  <si>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</si>
  <si>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</si>
  <si>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</si>
  <si>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</si>
  <si>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</si>
  <si>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</si>
  <si>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</si>
  <si>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</si>
  <si>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</si>
  <si>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</si>
  <si>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</si>
  <si>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</si>
  <si>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</si>
  <si>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</si>
  <si>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</si>
  <si>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</si>
  <si>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</si>
  <si>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</si>
  <si>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</si>
  <si>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</si>
  <si>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</si>
  <si>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</si>
  <si>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</si>
  <si>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</si>
  <si>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</si>
  <si>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</si>
  <si>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</si>
  <si>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</si>
  <si>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</si>
  <si>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</si>
  <si>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</si>
  <si>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</si>
  <si>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</si>
  <si>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</si>
  <si>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</si>
  <si>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</si>
  <si>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</si>
  <si>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</si>
  <si>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</si>
  <si>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</si>
  <si>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</si>
  <si>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</si>
  <si>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</si>
  <si>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</si>
  <si>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</si>
  <si>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</si>
  <si>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</si>
  <si>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</si>
  <si>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</si>
  <si>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</si>
  <si>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</si>
  <si>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</si>
  <si>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</si>
  <si>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</si>
  <si>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</si>
  <si>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</si>
  <si>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</si>
  <si>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</si>
  <si>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</si>
  <si>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</si>
  <si>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</si>
  <si>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</si>
  <si>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</si>
  <si>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</si>
  <si>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</si>
  <si>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</si>
  <si>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</si>
  <si>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</si>
  <si>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</si>
  <si>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</si>
  <si>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</si>
  <si>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</si>
  <si>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</si>
  <si>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</si>
  <si>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</si>
  <si>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</si>
  <si>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</si>
  <si>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</si>
  <si>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</si>
  <si>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</si>
  <si>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</si>
  <si>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</si>
  <si>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</si>
  <si>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</si>
  <si>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</si>
  <si>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</si>
  <si>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</si>
  <si>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</si>
  <si>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</si>
  <si>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</si>
  <si>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</si>
  <si>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</si>
  <si>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</si>
  <si>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</si>
  <si>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</si>
  <si>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</si>
  <si>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</si>
  <si>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</si>
  <si>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</si>
  <si>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</si>
  <si>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</si>
  <si>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</si>
  <si>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</si>
  <si>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</si>
  <si>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</si>
  <si>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</si>
  <si>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</si>
  <si>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</si>
  <si>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</si>
  <si>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</si>
  <si>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</si>
  <si>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</si>
  <si>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</si>
  <si>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</si>
  <si>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</si>
  <si>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</si>
  <si>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</si>
  <si>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</si>
  <si>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</si>
  <si>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</si>
  <si>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</si>
  <si>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</si>
  <si>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</si>
  <si>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</si>
  <si>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</si>
  <si>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</si>
  <si>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</si>
  <si>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</si>
  <si>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</si>
  <si>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</si>
  <si>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</si>
  <si>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</si>
  <si>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</si>
  <si>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</si>
  <si>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</si>
  <si>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</si>
  <si>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</si>
  <si>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</si>
  <si>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</si>
  <si>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</si>
  <si>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</si>
  <si>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</si>
  <si>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</si>
  <si>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</si>
  <si>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</si>
  <si>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</si>
  <si>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</si>
  <si>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</si>
  <si>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</si>
  <si>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</si>
  <si>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</si>
  <si>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</si>
  <si>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</si>
  <si>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</si>
  <si>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</si>
  <si>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</si>
  <si>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</si>
  <si>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</si>
  <si>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</si>
  <si>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</si>
  <si>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</si>
  <si>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</si>
  <si>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</si>
  <si>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</si>
  <si>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</si>
  <si>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</si>
  <si>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</si>
  <si>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</si>
  <si>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</si>
  <si>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</si>
  <si>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</si>
  <si>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</si>
  <si>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</si>
  <si>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</si>
  <si>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</si>
  <si>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</si>
  <si>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</si>
  <si>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</si>
  <si>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</si>
  <si>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</si>
  <si>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</si>
  <si>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</si>
  <si>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</si>
  <si>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</si>
  <si>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</si>
  <si>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</si>
  <si>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</si>
  <si>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</si>
  <si>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</si>
  <si>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</si>
  <si>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</si>
  <si>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</si>
  <si>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</si>
  <si>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</si>
  <si>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</si>
  <si>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</si>
  <si>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</si>
  <si>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</si>
  <si>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</si>
  <si>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</si>
  <si>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</si>
  <si>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</si>
  <si>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</si>
  <si>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</si>
  <si>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</si>
  <si>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</si>
  <si>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</si>
  <si>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</si>
  <si>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</si>
  <si>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</si>
  <si>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</si>
  <si>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</si>
  <si>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</si>
  <si>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</si>
  <si>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</si>
  <si>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</si>
  <si>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</si>
  <si>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</si>
  <si>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</si>
  <si>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</si>
  <si>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</si>
  <si>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</si>
  <si>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</si>
  <si>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</si>
  <si>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</si>
  <si>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</si>
  <si>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</si>
  <si>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</si>
  <si>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</si>
  <si>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</si>
  <si>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</si>
  <si>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</si>
  <si>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</si>
  <si>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</si>
  <si>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</si>
  <si>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</si>
  <si>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</si>
  <si>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</si>
  <si>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</si>
  <si>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</si>
  <si>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</si>
  <si>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</si>
  <si>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</si>
  <si>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</si>
  <si>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</si>
  <si>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</si>
  <si>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</si>
  <si>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</si>
  <si>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</si>
  <si>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</si>
  <si>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</si>
  <si>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</si>
  <si>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</si>
  <si>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</si>
  <si>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</si>
  <si>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</si>
  <si>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</si>
  <si>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</si>
  <si>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</si>
  <si>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</si>
  <si>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</si>
  <si>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</si>
  <si>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</si>
  <si>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</si>
  <si>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</si>
  <si>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</si>
  <si>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</si>
  <si>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</si>
  <si>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</si>
  <si>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</si>
  <si>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</si>
  <si>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</si>
  <si>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</si>
  <si>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</si>
  <si>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</si>
  <si>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</si>
  <si>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</si>
  <si>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</si>
  <si>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</si>
  <si>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</si>
  <si>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</si>
  <si>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</si>
  <si>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</si>
  <si>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</si>
  <si>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</si>
  <si>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</si>
  <si>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</si>
  <si>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</si>
  <si>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</si>
  <si>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</si>
  <si>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</si>
  <si>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</si>
  <si>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</si>
  <si>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</si>
  <si>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</si>
  <si>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</si>
  <si>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</si>
  <si>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</si>
  <si>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</si>
  <si>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</si>
  <si>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</si>
  <si>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</si>
  <si>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</si>
  <si>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</si>
  <si>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</si>
  <si>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</si>
  <si>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</si>
  <si>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</si>
  <si>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</si>
  <si>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</si>
  <si>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</si>
  <si>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</si>
  <si>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</si>
  <si>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</si>
  <si>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</si>
  <si>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</si>
  <si>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</si>
  <si>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</si>
  <si>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</si>
  <si>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</si>
  <si>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</si>
  <si>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</si>
  <si>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</si>
  <si>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</si>
  <si>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</si>
  <si>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</si>
  <si>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</si>
  <si>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</si>
  <si>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</si>
  <si>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</si>
  <si>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</si>
  <si>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</si>
  <si>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</si>
  <si>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</si>
  <si>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</si>
  <si>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</si>
  <si>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</si>
  <si>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</si>
  <si>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</si>
  <si>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</si>
  <si>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</si>
  <si>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</si>
  <si>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</si>
  <si>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</si>
  <si>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</si>
  <si>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</si>
  <si>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</si>
  <si>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</si>
  <si>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</si>
  <si>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</si>
  <si>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</si>
  <si>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</si>
  <si>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</si>
  <si>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</si>
  <si>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</si>
  <si>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</si>
  <si>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</si>
  <si>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</si>
  <si>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</si>
  <si>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</si>
  <si>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</si>
  <si>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</si>
  <si>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</si>
  <si>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</si>
  <si>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</si>
  <si>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</si>
  <si>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</si>
  <si>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</si>
  <si>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</si>
  <si>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</si>
  <si>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</si>
  <si>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</si>
  <si>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</si>
  <si>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</si>
  <si>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</si>
  <si>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</si>
  <si>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</si>
  <si>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</si>
  <si>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</si>
  <si>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</si>
  <si>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</si>
  <si>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</si>
  <si>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</si>
  <si>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</si>
  <si>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</si>
  <si>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</si>
  <si>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</si>
  <si>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</si>
  <si>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</si>
  <si>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</si>
  <si>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</si>
  <si>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</si>
  <si>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</si>
  <si>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</si>
  <si>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</si>
  <si>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</si>
  <si>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</si>
  <si>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</si>
  <si>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</si>
  <si>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</si>
  <si>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</si>
  <si>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</si>
  <si>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</si>
  <si>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</si>
  <si>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</si>
  <si>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</si>
  <si>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</si>
  <si>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</si>
  <si>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</si>
  <si>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</si>
  <si>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</si>
  <si>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</si>
  <si>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</si>
  <si>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</si>
  <si>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</si>
  <si>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</si>
  <si>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</si>
  <si>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</si>
  <si>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</si>
  <si>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</si>
  <si>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</si>
  <si>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</si>
  <si>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</si>
  <si>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</si>
  <si>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</si>
  <si>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</si>
  <si>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</si>
  <si>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</si>
  <si>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</si>
  <si>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</si>
  <si>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</si>
  <si>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</si>
  <si>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</si>
  <si>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</si>
  <si>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</si>
  <si>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</si>
  <si>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</si>
  <si>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</si>
  <si>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</si>
  <si>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</si>
  <si>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</si>
  <si>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</si>
  <si>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</si>
  <si>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</si>
  <si>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</si>
  <si>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</si>
  <si>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</si>
  <si>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</si>
  <si>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</si>
  <si>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</si>
  <si>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</si>
  <si>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</si>
  <si>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</si>
  <si>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</si>
  <si>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</si>
  <si>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</si>
  <si>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</si>
  <si>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</si>
  <si>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</si>
  <si>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</si>
  <si>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</si>
  <si>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</si>
  <si>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</si>
  <si>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</si>
  <si>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</si>
  <si>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</si>
  <si>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</si>
  <si>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</si>
  <si>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</si>
  <si>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</si>
  <si>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</si>
  <si>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</si>
  <si>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</si>
  <si>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</si>
  <si>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</si>
  <si>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</si>
  <si>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</si>
  <si>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</si>
  <si>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</si>
  <si>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</si>
  <si>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</si>
  <si>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</si>
  <si>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</si>
  <si>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</si>
  <si>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</si>
  <si>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</si>
  <si>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</si>
  <si>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</si>
  <si>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</si>
  <si>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</si>
  <si>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</si>
  <si>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</si>
  <si>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</si>
  <si>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</si>
  <si>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</si>
  <si>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</si>
  <si>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</si>
  <si>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</si>
  <si>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</si>
  <si>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</si>
  <si>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</si>
  <si>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</si>
  <si>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</si>
  <si>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</si>
  <si>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</si>
  <si>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</si>
  <si>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</si>
  <si>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</si>
  <si>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</si>
  <si>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</si>
  <si>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</si>
  <si>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</si>
  <si>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</si>
  <si>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</si>
  <si>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</si>
  <si>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</si>
  <si>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</si>
  <si>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</si>
  <si>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</si>
  <si>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</si>
  <si>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</si>
  <si>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</si>
  <si>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</si>
  <si>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</si>
  <si>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</si>
  <si>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</si>
  <si>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</si>
  <si>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</si>
  <si>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</si>
  <si>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</si>
  <si>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</si>
  <si>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</si>
  <si>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</si>
  <si>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</si>
  <si>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</si>
  <si>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</si>
  <si>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</si>
  <si>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</si>
  <si>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</si>
  <si>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</si>
  <si>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</si>
  <si>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</si>
  <si>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</si>
  <si>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</si>
  <si>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</si>
  <si>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</si>
  <si>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</si>
  <si>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</si>
  <si>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</si>
  <si>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</si>
  <si>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</si>
  <si>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</si>
  <si>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</si>
  <si>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</si>
  <si>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</si>
  <si>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</si>
  <si>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</si>
  <si>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</si>
  <si>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</si>
  <si>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</si>
  <si>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</si>
  <si>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</si>
  <si>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</si>
  <si>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</si>
  <si>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</si>
  <si>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</si>
  <si>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</si>
  <si>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</si>
  <si>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</si>
  <si>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</si>
  <si>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</si>
  <si>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</si>
  <si>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</si>
  <si>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</si>
  <si>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</si>
  <si>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</si>
  <si>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</si>
  <si>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</si>
  <si>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</si>
  <si>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</si>
  <si>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</si>
  <si>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</si>
  <si>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</si>
  <si>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</si>
  <si>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</si>
  <si>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</si>
  <si>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</si>
  <si>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</si>
  <si>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</si>
  <si>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</si>
  <si>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</si>
  <si>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</si>
  <si>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</si>
  <si>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</si>
  <si>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</si>
  <si>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</si>
  <si>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</si>
  <si>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</si>
  <si>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</si>
  <si>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</si>
  <si>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</si>
  <si>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</si>
  <si>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</si>
  <si>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</si>
  <si>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</si>
  <si>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</si>
  <si>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</si>
  <si>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</si>
  <si>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</si>
  <si>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</si>
  <si>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</si>
  <si>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</si>
  <si>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</si>
  <si>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</si>
  <si>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</si>
  <si>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</si>
  <si>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</si>
  <si>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</si>
  <si>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</si>
  <si>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</si>
  <si>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</si>
  <si>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</si>
  <si>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</si>
  <si>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</si>
  <si>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</si>
  <si>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</si>
  <si>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</si>
  <si>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</si>
  <si>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</si>
  <si>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</si>
  <si>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</si>
  <si>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</si>
  <si>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</si>
  <si>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</si>
  <si>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</si>
  <si>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</si>
  <si>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</si>
  <si>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</si>
  <si>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</si>
  <si>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</si>
  <si>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</si>
  <si>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</si>
  <si>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</si>
  <si>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</si>
  <si>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</si>
  <si>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</si>
  <si>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</si>
  <si>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</si>
  <si>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</si>
  <si>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</si>
  <si>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</si>
  <si>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</si>
  <si>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</si>
  <si>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</si>
  <si>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</si>
  <si>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</si>
  <si>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</si>
  <si>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</si>
  <si>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</si>
  <si>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</si>
  <si>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</si>
  <si>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</si>
  <si>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</si>
  <si>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</si>
  <si>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</si>
  <si>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</si>
  <si>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</si>
  <si>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</si>
  <si>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</si>
  <si>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</si>
  <si>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</si>
  <si>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</si>
  <si>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</si>
  <si>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</si>
  <si>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</si>
  <si>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</si>
  <si>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</si>
  <si>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</si>
  <si>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</si>
  <si>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</si>
  <si>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</si>
  <si>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</si>
  <si>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</si>
  <si>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</si>
  <si>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</si>
  <si>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</si>
  <si>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</si>
  <si>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</si>
  <si>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</si>
  <si>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</si>
  <si>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</si>
  <si>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</si>
  <si>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</si>
  <si>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</si>
  <si>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</si>
  <si>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</si>
  <si>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</si>
  <si>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</si>
  <si>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</si>
  <si>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</si>
  <si>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</si>
  <si>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</si>
  <si>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</si>
  <si>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</si>
  <si>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</si>
  <si>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</si>
  <si>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</si>
  <si>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</si>
  <si>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</si>
  <si>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</si>
  <si>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</si>
  <si>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</si>
  <si>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</si>
  <si>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</si>
  <si>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</si>
  <si>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</si>
  <si>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</si>
  <si>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</si>
  <si>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</si>
  <si>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</si>
  <si>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</si>
  <si>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</si>
  <si>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</si>
  <si>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</si>
  <si>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</si>
  <si>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</si>
  <si>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</si>
  <si>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</si>
  <si>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</si>
  <si>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</si>
  <si>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</si>
  <si>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</si>
  <si>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</si>
  <si>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</si>
  <si>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</si>
  <si>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</si>
  <si>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</si>
  <si>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</si>
  <si>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</si>
  <si>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</si>
  <si>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</si>
  <si>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</si>
  <si>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</si>
  <si>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</si>
  <si>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</si>
  <si>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</si>
  <si>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</si>
  <si>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</si>
  <si>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</si>
  <si>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</si>
  <si>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</si>
  <si>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</si>
  <si>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</si>
  <si>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</si>
  <si>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</si>
  <si>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</si>
  <si>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</si>
  <si>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</si>
  <si>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</si>
  <si>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</si>
  <si>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</si>
  <si>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</si>
  <si>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</si>
  <si>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</si>
  <si>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</si>
  <si>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</si>
  <si>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</si>
  <si>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</si>
  <si>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</si>
  <si>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</si>
  <si>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</si>
  <si>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</si>
  <si>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</si>
  <si>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</si>
  <si>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</si>
  <si>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</si>
  <si>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</si>
  <si>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</si>
  <si>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</si>
  <si>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</si>
  <si>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</si>
  <si>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</si>
  <si>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</si>
  <si>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</si>
  <si>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</si>
  <si>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</si>
  <si>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</si>
  <si>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</si>
  <si>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</si>
  <si>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</si>
  <si>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</si>
  <si>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</si>
  <si>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</si>
  <si>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</si>
  <si>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</si>
  <si>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</si>
  <si>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</si>
  <si>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</si>
  <si>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</si>
  <si>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</si>
  <si>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</si>
  <si>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</si>
  <si>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</si>
  <si>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</si>
  <si>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</si>
  <si>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</si>
  <si>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</si>
  <si>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</si>
  <si>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</si>
  <si>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</si>
  <si>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</si>
  <si>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</si>
  <si>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</si>
  <si>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</si>
  <si>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</si>
  <si>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</si>
  <si>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</si>
  <si>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</si>
  <si>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</si>
  <si>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</si>
  <si>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</si>
  <si>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</si>
  <si>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</si>
  <si>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</si>
  <si>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</si>
  <si>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</si>
  <si>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</si>
  <si>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</si>
  <si>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</si>
  <si>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</si>
  <si>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</si>
  <si>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</si>
  <si>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</si>
  <si>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</si>
  <si>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</si>
  <si>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</si>
  <si>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</si>
  <si>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</si>
  <si>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</si>
  <si>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</si>
  <si>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</si>
  <si>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</si>
  <si>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</si>
  <si>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</si>
  <si>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</si>
  <si>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</si>
  <si>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</si>
  <si>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</si>
  <si>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</si>
  <si>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</si>
  <si>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</si>
  <si>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</si>
  <si>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</si>
  <si>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</si>
  <si>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</si>
  <si>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</si>
  <si>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</si>
  <si>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</si>
  <si>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</si>
  <si>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</si>
  <si>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</si>
  <si>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</si>
  <si>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</si>
  <si>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</si>
  <si>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</si>
  <si>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</si>
  <si>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</si>
  <si>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</si>
  <si>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</si>
  <si>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</si>
  <si>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</si>
  <si>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</si>
  <si>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</si>
  <si>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</si>
  <si>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</si>
  <si>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</si>
  <si>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</si>
  <si>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</si>
  <si>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</si>
  <si>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</si>
  <si>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</si>
  <si>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</si>
  <si>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</si>
  <si>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</si>
  <si>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</si>
  <si>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</si>
  <si>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</si>
  <si>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</si>
  <si>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</si>
  <si>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</si>
  <si>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</si>
  <si>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</si>
  <si>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</si>
  <si>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</si>
  <si>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</si>
  <si>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</si>
  <si>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</si>
  <si>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</si>
  <si>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</si>
  <si>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</si>
  <si>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</si>
  <si>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</si>
  <si>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</si>
  <si>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</si>
  <si>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</si>
  <si>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</si>
  <si>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</si>
  <si>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</si>
  <si>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</si>
  <si>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</si>
  <si>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</si>
  <si>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</si>
  <si>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</si>
  <si>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</si>
  <si>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</si>
  <si>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</si>
  <si>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</si>
  <si>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</si>
  <si>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</si>
  <si>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</si>
  <si>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</si>
  <si>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</si>
  <si>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</si>
  <si>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</si>
  <si>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</si>
  <si>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</si>
  <si>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</si>
  <si>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</si>
  <si>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</si>
  <si>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</si>
  <si>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</si>
  <si>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</si>
  <si>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</si>
  <si>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</si>
  <si>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</si>
  <si>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</si>
  <si>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</si>
  <si>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</si>
  <si>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</si>
  <si>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</si>
  <si>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</si>
  <si>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</si>
  <si>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</si>
  <si>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</si>
  <si>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</si>
  <si>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</si>
  <si>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</si>
  <si>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</si>
  <si>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</si>
  <si>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</si>
  <si>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</si>
  <si>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</si>
  <si>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</si>
  <si>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</si>
  <si>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</si>
  <si>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</si>
  <si>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</si>
  <si>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</si>
  <si>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</si>
  <si>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</si>
  <si>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</si>
  <si>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</si>
  <si>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</si>
  <si>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</si>
  <si>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</si>
  <si>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</si>
  <si>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</si>
  <si>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</si>
  <si>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</si>
  <si>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</si>
  <si>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</si>
  <si>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</si>
  <si>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</si>
  <si>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</si>
  <si>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</si>
  <si>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</si>
  <si>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</si>
  <si>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</si>
  <si>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</si>
  <si>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</si>
  <si>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</si>
  <si>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</si>
  <si>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</si>
  <si>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</si>
  <si>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</si>
  <si>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</si>
  <si>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</si>
  <si>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</si>
  <si>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</si>
  <si>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</si>
  <si>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</si>
  <si>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</si>
  <si>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</si>
  <si>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</si>
  <si>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</si>
  <si>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</si>
  <si>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</si>
  <si>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</si>
  <si>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</si>
  <si>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</si>
  <si>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</si>
  <si>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</si>
  <si>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</si>
  <si>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</si>
  <si>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</si>
  <si>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</si>
  <si>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</si>
  <si>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</si>
  <si>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</si>
  <si>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</si>
  <si>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</si>
  <si>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</si>
  <si>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</si>
  <si>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</si>
  <si>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</si>
  <si>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</si>
  <si>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</si>
  <si>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</si>
  <si>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</si>
  <si>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</si>
  <si>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</si>
  <si>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</si>
  <si>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</si>
  <si>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</si>
  <si>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</si>
  <si>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</si>
  <si>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</si>
  <si>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</si>
  <si>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</si>
  <si>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</si>
  <si>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</si>
  <si>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</si>
  <si>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</si>
  <si>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</si>
  <si>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</si>
  <si>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</si>
  <si>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</si>
  <si>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</si>
  <si>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</si>
  <si>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</si>
  <si>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</si>
  <si>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</si>
  <si>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</si>
  <si>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</si>
  <si>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</si>
  <si>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</si>
  <si>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</si>
  <si>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</si>
  <si>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</si>
  <si>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</si>
  <si>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</si>
  <si>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</si>
  <si>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</si>
  <si>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</si>
  <si>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</si>
  <si>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</si>
  <si>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</si>
  <si>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</si>
  <si>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</si>
  <si>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</si>
  <si>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</si>
  <si>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</si>
  <si>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</si>
  <si>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</si>
  <si>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</si>
  <si>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</si>
  <si>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</si>
  <si>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</si>
  <si>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</si>
  <si>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</si>
  <si>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</si>
  <si>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</si>
  <si>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</si>
  <si>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</si>
  <si>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</si>
  <si>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</si>
  <si>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</si>
  <si>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</si>
  <si>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</si>
  <si>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</si>
  <si>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</si>
  <si>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</si>
  <si>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</si>
  <si>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</si>
  <si>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</si>
  <si>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</si>
  <si>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</si>
  <si>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</si>
  <si>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</si>
  <si>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</si>
  <si>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</si>
  <si>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</si>
  <si>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</si>
  <si>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</si>
  <si>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</si>
  <si>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</si>
  <si>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</si>
  <si>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</si>
  <si>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</si>
  <si>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</si>
  <si>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</si>
  <si>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</si>
  <si>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</si>
  <si>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</si>
  <si>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</si>
  <si>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</si>
  <si>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</si>
  <si>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</si>
  <si>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</si>
  <si>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</si>
  <si>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</si>
  <si>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</si>
  <si>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</si>
  <si>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</si>
  <si>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</si>
  <si>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</si>
  <si>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</si>
  <si>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</si>
  <si>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</si>
  <si>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</si>
  <si>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</si>
  <si>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</si>
  <si>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</si>
  <si>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</si>
  <si>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</si>
  <si>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</si>
  <si>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</si>
  <si>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</si>
  <si>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</si>
  <si>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</si>
  <si>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</si>
  <si>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</si>
  <si>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</si>
  <si>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</si>
  <si>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</si>
  <si>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</si>
  <si>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</si>
  <si>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</si>
  <si>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</si>
  <si>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</si>
  <si>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</si>
  <si>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</si>
  <si>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</si>
  <si>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</si>
  <si>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</si>
  <si>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</si>
  <si>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</si>
  <si>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</si>
  <si>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</si>
  <si>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</si>
  <si>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</si>
  <si>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</si>
  <si>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</si>
  <si>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</si>
  <si>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</si>
  <si>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</si>
  <si>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</si>
  <si>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</si>
  <si>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</si>
  <si>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</si>
  <si>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</si>
  <si>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</si>
  <si>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</si>
  <si>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</si>
  <si>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</si>
  <si>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</si>
  <si>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</si>
  <si>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</si>
  <si>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</si>
  <si>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</si>
  <si>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</si>
  <si>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</si>
  <si>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</si>
  <si>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</si>
  <si>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</si>
  <si>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</si>
  <si>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</si>
  <si>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</si>
  <si>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</si>
  <si>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</si>
  <si>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</si>
  <si>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</si>
  <si>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</si>
  <si>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</si>
  <si>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</si>
  <si>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</si>
  <si>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</si>
  <si>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</si>
  <si>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</si>
  <si>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</si>
  <si>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</si>
  <si>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</si>
  <si>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</si>
  <si>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</si>
  <si>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</si>
  <si>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</si>
  <si>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</si>
  <si>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</si>
  <si>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</si>
  <si>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</si>
  <si>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</si>
  <si>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</si>
  <si>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</si>
  <si>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</si>
  <si>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</si>
  <si>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</si>
  <si>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</si>
  <si>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</si>
  <si>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</si>
  <si>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</si>
  <si>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</si>
  <si>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</si>
  <si>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</si>
  <si>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</si>
  <si>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</si>
  <si>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</si>
  <si>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</si>
  <si>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</si>
  <si>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</si>
  <si>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</si>
  <si>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</si>
  <si>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</si>
  <si>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</si>
  <si>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</si>
  <si>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</si>
  <si>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</si>
  <si>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</si>
  <si>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</si>
  <si>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</si>
  <si>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</si>
  <si>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</si>
  <si>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</si>
  <si>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</si>
  <si>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</si>
  <si>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</si>
  <si>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</si>
  <si>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</si>
  <si>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</si>
  <si>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</si>
  <si>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</si>
  <si>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</si>
  <si>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</si>
  <si>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</si>
  <si>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</si>
  <si>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</si>
  <si>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</si>
  <si>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</si>
  <si>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</si>
  <si>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</si>
  <si>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</si>
  <si>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</si>
  <si>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</si>
  <si>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</si>
  <si>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</si>
  <si>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</si>
  <si>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</si>
  <si>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</si>
  <si>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</si>
  <si>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</si>
  <si>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</si>
  <si>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</si>
  <si>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</si>
  <si>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</si>
  <si>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</si>
  <si>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</si>
  <si>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</si>
  <si>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</si>
  <si>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</si>
  <si>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</si>
  <si>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</si>
  <si>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</si>
  <si>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</si>
  <si>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</si>
  <si>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</si>
  <si>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</si>
  <si>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</si>
  <si>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</si>
  <si>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</si>
  <si>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</si>
  <si>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</si>
  <si>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</si>
  <si>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</si>
  <si>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</si>
  <si>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</si>
  <si>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</si>
  <si>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</si>
  <si>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</si>
  <si>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</si>
  <si>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</si>
  <si>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</si>
  <si>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</si>
  <si>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</si>
  <si>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</si>
  <si>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</si>
  <si>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</si>
  <si>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</si>
  <si>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</si>
  <si>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</si>
  <si>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</si>
  <si>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</si>
  <si>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</si>
  <si>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</si>
  <si>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</si>
  <si>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</si>
  <si>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</si>
  <si>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</si>
  <si>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</si>
  <si>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</si>
  <si>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</si>
  <si>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</si>
  <si>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</si>
  <si>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</si>
  <si>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</si>
  <si>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</si>
  <si>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</si>
  <si>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</si>
  <si>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</si>
  <si>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</si>
  <si>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</si>
  <si>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</si>
  <si>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</si>
  <si>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</si>
  <si>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</si>
  <si>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</si>
  <si>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</si>
  <si>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</si>
  <si>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</si>
  <si>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</si>
  <si>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</si>
  <si>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</si>
  <si>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</si>
  <si>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</si>
  <si>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</si>
  <si>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</si>
  <si>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</si>
  <si>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</si>
  <si>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</si>
  <si>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</si>
  <si>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</si>
  <si>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</si>
  <si>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</si>
  <si>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</si>
  <si>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</si>
  <si>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</si>
  <si>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</si>
  <si>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</si>
  <si>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</si>
  <si>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</si>
  <si>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</si>
  <si>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</si>
  <si>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</si>
  <si>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</si>
  <si>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</si>
  <si>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</si>
  <si>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</si>
  <si>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</si>
  <si>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</si>
  <si>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</si>
  <si>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</si>
  <si>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</si>
  <si>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</si>
  <si>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</si>
  <si>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</si>
  <si>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</si>
  <si>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</si>
  <si>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</si>
  <si>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</si>
  <si>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</si>
  <si>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</si>
  <si>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</si>
  <si>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</si>
  <si>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</si>
  <si>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</si>
  <si>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</si>
  <si>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</si>
  <si>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</si>
  <si>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</si>
  <si>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</si>
  <si>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</si>
  <si>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</si>
  <si>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</si>
  <si>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</si>
  <si>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</si>
  <si>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</si>
  <si>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</si>
  <si>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</si>
  <si>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</si>
  <si>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</si>
  <si>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</si>
  <si>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</si>
  <si>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</si>
  <si>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</si>
  <si>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</si>
  <si>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</si>
  <si>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</si>
  <si>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</si>
  <si>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</si>
  <si>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</si>
  <si>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</si>
  <si>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</si>
  <si>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</si>
  <si>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</si>
  <si>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</si>
  <si>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</si>
  <si>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</si>
  <si>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</si>
  <si>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</si>
  <si>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</si>
  <si>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</si>
  <si>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</si>
  <si>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</si>
  <si>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</si>
  <si>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</si>
  <si>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</si>
  <si>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</si>
  <si>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</si>
  <si>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</si>
  <si>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</si>
  <si>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</si>
  <si>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</si>
  <si>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</si>
  <si>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</si>
  <si>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</si>
  <si>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</si>
  <si>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</si>
  <si>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</si>
  <si>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</si>
  <si>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</si>
  <si>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</si>
  <si>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</si>
  <si>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</si>
  <si>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</si>
  <si>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</si>
  <si>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</si>
  <si>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</si>
  <si>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</si>
  <si>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</si>
  <si>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</si>
  <si>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</si>
  <si>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</si>
  <si>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</si>
  <si>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</si>
  <si>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</si>
  <si>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</si>
  <si>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</si>
  <si>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</si>
  <si>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</si>
  <si>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</si>
  <si>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</si>
  <si>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</si>
  <si>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</si>
  <si>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</si>
  <si>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</si>
  <si>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</si>
  <si>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</si>
  <si>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</si>
  <si>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</si>
  <si>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</si>
  <si>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</si>
  <si>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</si>
  <si>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</si>
  <si>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</si>
  <si>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</si>
  <si>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</si>
  <si>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</si>
  <si>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</si>
  <si>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</si>
  <si>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</si>
  <si>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</si>
  <si>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</si>
  <si>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</si>
  <si>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</si>
  <si>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</si>
  <si>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</si>
  <si>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</si>
  <si>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</si>
  <si>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</si>
  <si>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</si>
  <si>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</si>
  <si>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</si>
  <si>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</si>
  <si>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</si>
  <si>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</si>
  <si>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</si>
  <si>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</si>
  <si>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</si>
  <si>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</si>
  <si>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</si>
  <si>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</si>
  <si>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</si>
  <si>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</si>
  <si>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</si>
  <si>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</si>
  <si>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</si>
  <si>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</si>
  <si>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</si>
  <si>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</si>
  <si>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</si>
  <si>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</si>
  <si>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</si>
  <si>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</si>
  <si>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</si>
  <si>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</si>
  <si>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</si>
  <si>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</si>
  <si>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</si>
  <si>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</si>
  <si>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</si>
  <si>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</si>
  <si>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</si>
  <si>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</si>
  <si>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</si>
  <si>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</si>
  <si>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</si>
  <si>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</si>
  <si>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</si>
  <si>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</si>
  <si>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</si>
  <si>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</si>
  <si>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</si>
  <si>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</si>
  <si>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</si>
  <si>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</si>
  <si>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</si>
  <si>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</si>
  <si>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</si>
  <si>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</si>
  <si>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</si>
  <si>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</si>
  <si>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</si>
  <si>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</si>
  <si>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</si>
  <si>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</si>
  <si>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</si>
  <si>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</si>
  <si>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</si>
  <si>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</si>
  <si>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</si>
  <si>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</si>
  <si>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</si>
  <si>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</si>
  <si>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</si>
  <si>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</si>
  <si>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</si>
  <si>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</si>
  <si>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</si>
  <si>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</si>
  <si>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</si>
  <si>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</si>
  <si>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</si>
  <si>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</si>
  <si>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</si>
  <si>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</si>
  <si>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</si>
  <si>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</si>
  <si>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</si>
  <si>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</si>
  <si>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</si>
  <si>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</si>
  <si>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</si>
  <si>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</si>
  <si>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</si>
  <si>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</si>
  <si>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</si>
  <si>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</si>
  <si>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</si>
  <si>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</si>
  <si>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</si>
  <si>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</si>
  <si>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</si>
  <si>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</si>
  <si>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</si>
  <si>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</si>
  <si>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</si>
  <si>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</si>
  <si>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</si>
  <si>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</si>
  <si>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</si>
  <si>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</si>
  <si>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</si>
  <si>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</si>
  <si>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</si>
  <si>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</si>
  <si>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</si>
  <si>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</si>
  <si>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</si>
  <si>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</si>
  <si>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</si>
  <si>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</si>
  <si>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</si>
  <si>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</si>
  <si>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</si>
  <si>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</si>
  <si>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</si>
  <si>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</si>
  <si>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</si>
  <si>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</si>
  <si>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</si>
  <si>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</si>
  <si>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</si>
  <si>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</si>
  <si>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</si>
  <si>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</si>
  <si>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</si>
  <si>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</si>
  <si>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</si>
  <si>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</si>
  <si>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</si>
  <si>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</si>
  <si>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</si>
  <si>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</si>
  <si>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</si>
  <si>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</si>
  <si>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</si>
  <si>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</si>
  <si>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</si>
  <si>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</si>
  <si>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</si>
  <si>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</si>
  <si>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</si>
  <si>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</si>
  <si>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</si>
  <si>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</si>
  <si>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</si>
  <si>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</si>
  <si>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</si>
  <si>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</si>
  <si>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</si>
  <si>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</si>
  <si>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</si>
  <si>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</si>
  <si>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</si>
  <si>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</si>
  <si>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</si>
  <si>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</si>
  <si>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</si>
  <si>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</si>
  <si>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</si>
  <si>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</si>
  <si>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</si>
  <si>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</si>
  <si>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</si>
  <si>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</si>
  <si>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</si>
  <si>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</si>
  <si>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</si>
  <si>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</si>
  <si>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</si>
  <si>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</si>
  <si>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</si>
  <si>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</si>
  <si>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</si>
  <si>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</si>
  <si>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</si>
  <si>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</si>
  <si>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</si>
  <si>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</si>
  <si>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</si>
  <si>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</si>
  <si>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</si>
  <si>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</si>
  <si>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</si>
  <si>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</si>
  <si>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</si>
  <si>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</si>
  <si>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</si>
  <si>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</si>
  <si>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</si>
  <si>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</si>
  <si>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</si>
  <si>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</si>
  <si>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</si>
  <si>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</si>
  <si>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</si>
  <si>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</si>
  <si>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</si>
  <si>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</si>
  <si>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</si>
  <si>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</si>
  <si>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</si>
  <si>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</si>
  <si>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</si>
  <si>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</si>
  <si>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</si>
  <si>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</si>
  <si>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</si>
  <si>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</si>
  <si>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</si>
  <si>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</si>
  <si>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</si>
  <si>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</si>
  <si>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</si>
  <si>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</si>
  <si>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</si>
  <si>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</si>
  <si>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</si>
  <si>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</si>
  <si>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</si>
  <si>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</si>
  <si>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</si>
  <si>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</si>
  <si>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</si>
  <si>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</si>
  <si>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</si>
  <si>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</si>
  <si>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</si>
  <si>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</si>
  <si>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</si>
  <si>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</si>
  <si>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</si>
  <si>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</si>
  <si>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</si>
  <si>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</si>
  <si>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</si>
  <si>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</si>
  <si>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</si>
  <si>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</si>
  <si>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</si>
  <si>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</si>
  <si>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</si>
  <si>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</si>
  <si>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</si>
  <si>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</si>
  <si>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</si>
  <si>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</si>
  <si>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</si>
  <si>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</si>
  <si>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</si>
  <si>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</si>
  <si>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</si>
  <si>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</si>
  <si>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</si>
  <si>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</si>
  <si>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</si>
  <si>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</si>
  <si>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</si>
  <si>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</si>
  <si>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</si>
  <si>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</si>
  <si>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</si>
  <si>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</si>
  <si>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</si>
  <si>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</si>
  <si>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</si>
  <si>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</si>
  <si>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</si>
  <si>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</si>
  <si>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</si>
  <si>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</si>
  <si>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</si>
  <si>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</si>
  <si>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</si>
  <si>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</si>
  <si>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</si>
  <si>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</si>
  <si>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</si>
  <si>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</si>
  <si>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</si>
  <si>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</si>
  <si>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</si>
  <si>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</si>
  <si>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</si>
  <si>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</si>
  <si>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</si>
  <si>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</si>
  <si>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</si>
  <si>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</si>
  <si>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</si>
  <si>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</si>
  <si>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</si>
  <si>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</si>
  <si>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</si>
  <si>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</si>
  <si>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</si>
  <si>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</si>
  <si>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</si>
  <si>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</si>
  <si>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</si>
  <si>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</si>
  <si>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</si>
  <si>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</si>
  <si>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</si>
  <si>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</si>
  <si>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</si>
  <si>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</si>
  <si>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</si>
  <si>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</si>
  <si>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</si>
  <si>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</si>
  <si>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</si>
  <si>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</si>
  <si>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</si>
  <si>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</si>
  <si>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</si>
  <si>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</si>
  <si>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</si>
  <si>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</si>
  <si>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</si>
  <si>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</si>
  <si>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</si>
  <si>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</si>
  <si>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</si>
  <si>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</si>
  <si>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</si>
  <si>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</si>
  <si>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</si>
  <si>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</si>
  <si>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</si>
  <si>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</si>
  <si>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</si>
  <si>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</si>
  <si>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</si>
  <si>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</si>
  <si>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</si>
  <si>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</si>
  <si>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</si>
  <si>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</si>
  <si>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</si>
  <si>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</si>
  <si>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</si>
  <si>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</si>
  <si>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</si>
  <si>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</si>
  <si>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</si>
  <si>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</si>
  <si>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</si>
  <si>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</si>
  <si>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</si>
  <si>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</si>
  <si>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</si>
  <si>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</si>
  <si>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</si>
  <si>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</si>
  <si>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</si>
  <si>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</si>
  <si>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</si>
  <si>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</si>
  <si>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</si>
  <si>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</si>
  <si>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</si>
  <si>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</si>
  <si>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</si>
  <si>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</si>
  <si>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</si>
  <si>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</si>
  <si>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</si>
  <si>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</si>
  <si>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</si>
  <si>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</si>
  <si>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</si>
  <si>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</si>
  <si>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</si>
  <si>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</si>
  <si>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</si>
  <si>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</si>
  <si>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</si>
  <si>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</si>
  <si>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</si>
  <si>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</si>
  <si>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</si>
  <si>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</si>
  <si>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</si>
  <si>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</si>
  <si>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</si>
  <si>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</si>
  <si>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</si>
  <si>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</si>
  <si>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</si>
  <si>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</si>
  <si>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</si>
  <si>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</si>
  <si>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</si>
  <si>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</si>
  <si>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</si>
  <si>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</si>
  <si>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</si>
  <si>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</si>
  <si>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</si>
  <si>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</si>
  <si>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</si>
  <si>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</si>
  <si>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</si>
  <si>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</si>
  <si>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</si>
  <si>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</si>
  <si>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</si>
  <si>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</si>
  <si>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</si>
  <si>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</si>
  <si>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</si>
  <si>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</si>
  <si>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</si>
  <si>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</si>
  <si>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</si>
  <si>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</si>
  <si>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</si>
  <si>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</si>
  <si>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</si>
  <si>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</si>
  <si>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</si>
  <si>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</si>
  <si>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</si>
  <si>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</si>
  <si>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</si>
  <si>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</si>
  <si>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</si>
  <si>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</si>
  <si>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</si>
  <si>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</si>
  <si>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</si>
  <si>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</si>
  <si>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</si>
  <si>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</si>
  <si>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</si>
  <si>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</si>
  <si>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</si>
  <si>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</si>
  <si>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</si>
  <si>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</si>
  <si>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</si>
  <si>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</si>
  <si>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</si>
  <si>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</si>
  <si>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</si>
  <si>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</si>
  <si>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</si>
  <si>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</si>
  <si>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</si>
  <si>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</si>
  <si>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</si>
  <si>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</si>
  <si>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</si>
  <si>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</si>
  <si>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</si>
  <si>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</si>
  <si>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</si>
  <si>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</si>
  <si>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</si>
  <si>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</si>
  <si>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</si>
  <si>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</si>
  <si>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</si>
  <si>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</si>
  <si>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</si>
  <si>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</si>
  <si>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</si>
  <si>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</si>
  <si>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</si>
  <si>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</si>
  <si>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</si>
  <si>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</si>
  <si>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</si>
  <si>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</si>
  <si>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</si>
  <si>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</si>
  <si>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</si>
  <si>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</si>
  <si>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</si>
  <si>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</si>
  <si>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</si>
  <si>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</si>
  <si>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</si>
  <si>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</si>
  <si>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</si>
  <si>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</si>
  <si>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</si>
  <si>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</si>
  <si>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</si>
  <si>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</si>
  <si>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</si>
  <si>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</si>
  <si>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</si>
  <si>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</si>
  <si>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</si>
  <si>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</si>
  <si>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</si>
  <si>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</si>
  <si>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</si>
  <si>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</si>
  <si>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</si>
  <si>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</si>
  <si>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</si>
  <si>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</si>
  <si>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</si>
  <si>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</si>
  <si>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</si>
  <si>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</si>
  <si>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</si>
  <si>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</si>
  <si>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</si>
  <si>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</si>
  <si>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</si>
  <si>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</si>
  <si>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</si>
  <si>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</si>
  <si>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</si>
  <si>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</si>
  <si>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</si>
  <si>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</si>
  <si>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</si>
  <si>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</si>
  <si>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</si>
  <si>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</si>
  <si>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</si>
  <si>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</si>
  <si>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</si>
  <si>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</si>
  <si>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</si>
  <si>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</si>
  <si>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</si>
  <si>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</si>
  <si>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</si>
  <si>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</si>
  <si>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</si>
  <si>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</si>
  <si>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</si>
  <si>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</si>
  <si>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</si>
  <si>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</si>
  <si>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</si>
  <si>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</si>
  <si>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</si>
  <si>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</si>
  <si>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</si>
  <si>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</si>
  <si>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</si>
  <si>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</si>
  <si>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</si>
  <si>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</si>
  <si>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</si>
  <si>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</si>
  <si>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</si>
  <si>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</si>
  <si>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</si>
  <si>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</si>
  <si>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</si>
  <si>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</si>
  <si>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</si>
  <si>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</si>
  <si>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</si>
  <si>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</si>
  <si>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</si>
  <si>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</si>
  <si>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</si>
  <si>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</si>
  <si>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</si>
  <si>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</si>
  <si>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</si>
  <si>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</si>
  <si>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</si>
  <si>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</si>
  <si>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</si>
  <si>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</si>
  <si>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</si>
  <si>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</si>
  <si>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</si>
  <si>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</si>
  <si>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</si>
  <si>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</si>
  <si>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</si>
  <si>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</si>
  <si>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</si>
  <si>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</si>
  <si>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</si>
  <si>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</si>
  <si>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</si>
  <si>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</si>
  <si>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</si>
  <si>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</si>
  <si>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</si>
  <si>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</si>
  <si>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</si>
  <si>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</si>
  <si>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</si>
  <si>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</si>
  <si>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</si>
  <si>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</si>
  <si>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</si>
  <si>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</si>
  <si>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</si>
  <si>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</si>
  <si>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</si>
  <si>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</si>
  <si>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</si>
  <si>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</si>
  <si>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</si>
  <si>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</si>
  <si>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</si>
  <si>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</si>
  <si>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</si>
  <si>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</si>
  <si>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</si>
  <si>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</si>
  <si>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</si>
  <si>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</si>
  <si>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</si>
  <si>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</si>
  <si>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</si>
  <si>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</si>
  <si>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</si>
  <si>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</si>
  <si>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</si>
  <si>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</si>
  <si>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</si>
  <si>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</si>
  <si>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</si>
  <si>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</si>
  <si>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</si>
  <si>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</si>
  <si>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</si>
  <si>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</si>
  <si>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</si>
  <si>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</si>
  <si>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</si>
  <si>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</si>
  <si>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</si>
  <si>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</si>
  <si>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</si>
  <si>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</si>
  <si>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</si>
  <si>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</si>
  <si>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</si>
  <si>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</si>
  <si>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</si>
  <si>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</si>
  <si>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</si>
  <si>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</si>
  <si>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</si>
  <si>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</si>
  <si>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</si>
  <si>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</si>
  <si>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</si>
  <si>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</si>
  <si>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</si>
  <si>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</si>
  <si>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</si>
  <si>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</si>
  <si>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</si>
  <si>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</si>
  <si>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</si>
  <si>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</si>
  <si>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</si>
  <si>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</si>
  <si>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</si>
  <si>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</si>
  <si>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</si>
  <si>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</si>
  <si>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</si>
  <si>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</si>
  <si>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</si>
  <si>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</si>
  <si>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</si>
  <si>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</si>
  <si>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</si>
  <si>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</si>
  <si>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</si>
  <si>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</si>
  <si>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</si>
  <si>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</si>
  <si>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</si>
  <si>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</si>
  <si>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</si>
  <si>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</si>
  <si>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</si>
  <si>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</si>
  <si>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</si>
  <si>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</si>
  <si>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</si>
  <si>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</si>
  <si>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</si>
  <si>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</si>
  <si>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</si>
  <si>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</si>
  <si>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</si>
  <si>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</si>
  <si>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</si>
  <si>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</si>
  <si>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</si>
  <si>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</si>
  <si>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</si>
  <si>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</si>
  <si>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</si>
  <si>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</si>
  <si>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</si>
  <si>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</si>
  <si>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</si>
  <si>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</si>
  <si>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</si>
  <si>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</si>
  <si>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</si>
  <si>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</si>
  <si>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</si>
  <si>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</si>
  <si>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</si>
  <si>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</si>
  <si>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</si>
  <si>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</si>
  <si>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</si>
  <si>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</si>
  <si>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</si>
  <si>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</si>
  <si>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</si>
  <si>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</si>
  <si>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</si>
  <si>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</si>
  <si>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</si>
  <si>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</si>
  <si>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</si>
  <si>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</si>
  <si>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</si>
  <si>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</si>
  <si>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</si>
  <si>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</si>
  <si>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</si>
  <si>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</si>
  <si>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</si>
  <si>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</si>
  <si>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</si>
  <si>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</si>
  <si>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</si>
  <si>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</si>
  <si>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</si>
  <si>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</si>
  <si>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</si>
  <si>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</si>
  <si>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</si>
  <si>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</si>
  <si>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</si>
  <si>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</si>
  <si>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</si>
  <si>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</si>
  <si>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</si>
  <si>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</si>
  <si>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</si>
  <si>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</si>
  <si>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</si>
  <si>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</si>
  <si>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</si>
  <si>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</si>
  <si>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</si>
  <si>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</si>
  <si>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</si>
  <si>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</si>
  <si>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</si>
  <si>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</si>
  <si>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</si>
  <si>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</si>
  <si>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</si>
  <si>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</si>
  <si>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</si>
  <si>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</si>
  <si>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</si>
  <si>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</si>
  <si>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</si>
  <si>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</si>
  <si>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</si>
  <si>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</si>
  <si>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</si>
  <si>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</si>
  <si>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</si>
  <si>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</si>
  <si>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</si>
  <si>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</si>
  <si>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</si>
  <si>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</si>
  <si>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</si>
  <si>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</si>
  <si>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</si>
  <si>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</si>
  <si>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</si>
  <si>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</si>
  <si>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</si>
  <si>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</si>
  <si>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</si>
  <si>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</si>
  <si>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</si>
  <si>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</si>
  <si>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</si>
  <si>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</si>
  <si>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</si>
  <si>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</si>
  <si>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</si>
  <si>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</si>
  <si>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</si>
  <si>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</si>
  <si>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</si>
  <si>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</si>
  <si>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</si>
  <si>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</si>
  <si>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</si>
  <si>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</si>
  <si>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</si>
  <si>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</si>
  <si>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</si>
  <si>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</si>
  <si>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</si>
  <si>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</si>
  <si>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</si>
  <si>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</si>
  <si>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</si>
  <si>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</si>
  <si>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</si>
  <si>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</si>
  <si>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</si>
  <si>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</si>
  <si>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</si>
  <si>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</si>
  <si>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</si>
  <si>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</si>
  <si>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</si>
  <si>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</si>
  <si>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</si>
  <si>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</si>
  <si>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</si>
  <si>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</si>
  <si>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</si>
  <si>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</si>
  <si>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</si>
  <si>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</si>
  <si>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</si>
  <si>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</si>
  <si>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</si>
  <si>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</si>
  <si>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</si>
  <si>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</si>
  <si>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</si>
  <si>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</si>
  <si>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</si>
  <si>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</si>
  <si>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</si>
  <si>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</si>
  <si>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</si>
  <si>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</si>
  <si>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</si>
  <si>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</si>
  <si>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</si>
  <si>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</si>
  <si>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</si>
  <si>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</si>
  <si>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</si>
  <si>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</si>
  <si>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</si>
  <si>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</si>
  <si>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</si>
  <si>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</si>
  <si>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</si>
  <si>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</si>
  <si>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</si>
  <si>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</si>
  <si>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</si>
  <si>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</si>
  <si>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</si>
  <si>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</si>
  <si>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</si>
  <si>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</si>
  <si>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</si>
  <si>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</si>
  <si>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</si>
  <si>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</si>
  <si>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</si>
  <si>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</si>
  <si>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</si>
  <si>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</si>
  <si>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</si>
  <si>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</si>
  <si>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</si>
  <si>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</si>
  <si>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</si>
  <si>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</si>
  <si>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</si>
  <si>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</si>
  <si>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</si>
  <si>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</si>
  <si>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</si>
  <si>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</si>
  <si>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</si>
  <si>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</si>
  <si>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</si>
  <si>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</si>
  <si>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</si>
  <si>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</si>
  <si>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</si>
  <si>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</si>
  <si>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</si>
  <si>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</si>
  <si>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</si>
  <si>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</si>
  <si>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</si>
  <si>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</si>
  <si>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</si>
  <si>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</si>
  <si>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</si>
  <si>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</si>
  <si>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</si>
  <si>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</si>
  <si>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</si>
  <si>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</si>
  <si>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</si>
  <si>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</si>
  <si>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</si>
  <si>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</si>
  <si>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</si>
  <si>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</si>
  <si>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</si>
  <si>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</si>
  <si>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</si>
  <si>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</si>
  <si>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</si>
  <si>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</si>
  <si>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</si>
  <si>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</si>
  <si>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</si>
  <si>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</si>
  <si>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</si>
  <si>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</si>
  <si>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</si>
  <si>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</si>
  <si>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</si>
  <si>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</si>
  <si>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</si>
  <si>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</si>
  <si>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</si>
  <si>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</si>
  <si>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</si>
  <si>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</si>
  <si>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</si>
  <si>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</si>
  <si>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</si>
  <si>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</si>
  <si>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</si>
  <si>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</si>
  <si>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</si>
  <si>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</si>
  <si>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</si>
  <si>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</si>
  <si>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</si>
  <si>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</si>
  <si>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</si>
  <si>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</si>
  <si>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</si>
  <si>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</si>
  <si>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</si>
  <si>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</si>
  <si>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</si>
  <si>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</si>
  <si>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</si>
  <si>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</si>
  <si>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</si>
  <si>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</si>
  <si>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</si>
  <si>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</si>
  <si>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</si>
  <si>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</si>
  <si>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</si>
  <si>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</si>
  <si>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</si>
  <si>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</si>
  <si>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</si>
  <si>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</si>
  <si>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</si>
  <si>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</si>
  <si>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</si>
  <si>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</si>
  <si>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</si>
  <si>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</si>
  <si>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</si>
  <si>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</si>
  <si>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</si>
  <si>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</si>
  <si>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</si>
  <si>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</si>
  <si>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</si>
  <si>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</si>
  <si>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</si>
  <si>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</si>
  <si>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</si>
  <si>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</si>
  <si>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</si>
  <si>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</si>
  <si>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</si>
  <si>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</si>
  <si>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</si>
  <si>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</si>
  <si>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</si>
  <si>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</si>
  <si>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</si>
  <si>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</si>
  <si>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</si>
  <si>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</si>
  <si>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</si>
  <si>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</si>
  <si>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</si>
  <si>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</si>
  <si>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</si>
  <si>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</si>
  <si>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</si>
  <si>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</si>
  <si>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</si>
  <si>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</si>
  <si>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</si>
  <si>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</si>
  <si>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</si>
  <si>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</si>
  <si>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</si>
  <si>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</si>
  <si>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</si>
  <si>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</si>
  <si>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</si>
  <si>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</si>
  <si>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</si>
  <si>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</si>
  <si>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</si>
  <si>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</si>
  <si>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</si>
  <si>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</si>
  <si>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</si>
  <si>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</si>
  <si>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</si>
  <si>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</si>
  <si>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</si>
  <si>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</si>
  <si>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</si>
  <si>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</si>
  <si>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</si>
  <si>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</si>
  <si>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</si>
  <si>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</si>
  <si>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</si>
  <si>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</si>
  <si>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</si>
  <si>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</si>
  <si>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</si>
  <si>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</si>
  <si>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</si>
  <si>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</si>
  <si>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</si>
  <si>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</si>
  <si>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</si>
  <si>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</si>
  <si>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</si>
  <si>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</si>
  <si>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</si>
  <si>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</si>
  <si>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</si>
  <si>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</si>
  <si>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</si>
  <si>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</si>
  <si>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</si>
  <si>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</si>
  <si>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</si>
  <si>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</si>
  <si>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</si>
  <si>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</si>
  <si>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</si>
  <si>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</si>
  <si>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</si>
  <si>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</si>
  <si>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</si>
  <si>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</si>
  <si>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</si>
  <si>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</si>
  <si>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</si>
  <si>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</si>
  <si>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</si>
  <si>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</si>
  <si>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</si>
  <si>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</si>
  <si>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</si>
  <si>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</si>
  <si>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</si>
  <si>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</si>
  <si>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</si>
  <si>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</si>
  <si>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</si>
  <si>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</si>
  <si>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</si>
  <si>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</si>
  <si>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</si>
  <si>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</si>
  <si>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</si>
  <si>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</si>
  <si>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</si>
  <si>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</si>
  <si>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</si>
  <si>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</si>
  <si>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</si>
  <si>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</si>
  <si>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</si>
  <si>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</si>
  <si>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</si>
  <si>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</si>
  <si>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</si>
  <si>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</si>
  <si>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</si>
  <si>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</si>
  <si>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</si>
  <si>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</si>
  <si>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</si>
  <si>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</si>
  <si>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</si>
  <si>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</si>
  <si>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</si>
  <si>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</si>
  <si>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</si>
  <si>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</si>
  <si>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</si>
  <si>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</si>
  <si>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</si>
  <si>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</si>
  <si>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</si>
  <si>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</si>
  <si>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</si>
  <si>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</si>
  <si>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</si>
  <si>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</si>
  <si>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</si>
  <si>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</si>
  <si>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</si>
  <si>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</si>
  <si>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</si>
  <si>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</si>
  <si>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</si>
  <si>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</si>
  <si>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</si>
  <si>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</si>
  <si>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</si>
  <si>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</si>
  <si>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</si>
  <si>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</si>
  <si>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</si>
  <si>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</si>
  <si>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</si>
  <si>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</si>
  <si>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</si>
  <si>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</si>
  <si>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</si>
  <si>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</si>
  <si>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</si>
  <si>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</si>
  <si>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</si>
  <si>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</si>
  <si>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</si>
  <si>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</si>
  <si>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</si>
  <si>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</si>
  <si>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</si>
  <si>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</si>
  <si>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</si>
  <si>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</si>
  <si>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</si>
  <si>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</si>
  <si>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</si>
  <si>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</si>
  <si>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</si>
  <si>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</si>
  <si>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</si>
  <si>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</si>
  <si>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</si>
  <si>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</si>
  <si>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</si>
  <si>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</si>
  <si>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</si>
  <si>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</si>
  <si>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</si>
  <si>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</si>
  <si>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</si>
  <si>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</si>
  <si>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</si>
  <si>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</si>
  <si>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</si>
  <si>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</si>
  <si>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</si>
  <si>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</si>
  <si>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</si>
  <si>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</si>
  <si>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</si>
  <si>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</si>
  <si>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</si>
  <si>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</si>
  <si>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</si>
  <si>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</si>
  <si>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</si>
  <si>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</si>
  <si>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</si>
  <si>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</si>
  <si>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</si>
  <si>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</si>
  <si>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</si>
  <si>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</si>
  <si>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</si>
  <si>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</si>
  <si>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</si>
  <si>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</si>
  <si>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</si>
  <si>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</si>
  <si>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</si>
  <si>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</si>
  <si>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</si>
  <si>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</si>
  <si>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</si>
  <si>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</si>
  <si>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</si>
  <si>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</si>
  <si>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</si>
  <si>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</si>
  <si>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</si>
  <si>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</si>
  <si>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</si>
  <si>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</si>
  <si>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</si>
  <si>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</si>
  <si>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</si>
  <si>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</si>
  <si>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</si>
  <si>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</si>
  <si>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</si>
  <si>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</si>
  <si>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</si>
  <si>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</si>
  <si>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</si>
  <si>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</si>
  <si>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</si>
  <si>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</si>
  <si>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</si>
  <si>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</si>
  <si>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</si>
  <si>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</si>
  <si>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</si>
  <si>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</si>
  <si>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</si>
  <si>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</si>
  <si>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</si>
  <si>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</si>
  <si>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</si>
  <si>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</si>
  <si>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</si>
  <si>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</si>
  <si>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</si>
  <si>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</si>
  <si>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</si>
  <si>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</si>
  <si>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</si>
  <si>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</si>
  <si>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</si>
  <si>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</si>
  <si>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</si>
  <si>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</si>
  <si>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</si>
  <si>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</si>
  <si>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 xml:space="preserve">was access issue as site has Access night issue usf area a/ team need 20 min </t>
  </si>
  <si>
    <t>PCM-20251027-00000395</t>
  </si>
  <si>
    <t>hjr0115</t>
  </si>
  <si>
    <t xml:space="preserve">70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</si>
  <si>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</si>
  <si>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</si>
  <si>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</si>
  <si>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</si>
  <si>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</si>
  <si>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</si>
  <si>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PCM-20251027-00000454</t>
  </si>
  <si>
    <t>Sceco outage in TLT area
Teams engaged to secure HUB and also in parallel doing sceco complain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</si>
</sst>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294.35356643518753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13.858578009261691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45957.301992361114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45957.301992361114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45957.301992361114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45957.301992361114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45957.301992361114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45957.301992361114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45957.301992361114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45957.301992361114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45957.301992361114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45957.301992361114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45957.301992361114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45957.301992361114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45957.301992361114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45957.301992361114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45957.301992361114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45957.301992361114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45957.301992361114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45957.301992361114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45957.301992361114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45957.301992361114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45957.301992361114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45957.301992361114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45957.301992361114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45957.301992361114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45957.301992361114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45957.301992361114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45957.301992361114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45957.301992361114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45957.301992361114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45957.301992361114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45957.301992361114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45957.301992361114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45957.301992361114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45957.301992361114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45957.301992361114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45957.301992361114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45957.301992361114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45957.301992361114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45957.301992361114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45957.301992361114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45957.301992361114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45957.301992361114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45957.301992361114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45957.301992361114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45957.301992361114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45957.301992361114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45957.301992361114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45957.301992361114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45957.301992361114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45957.301992361114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45957.301992361114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45957.301992361114</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45957.301992361114</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5F6F1B95-D46D-408F-ABFB-C7DDC793488D}"/>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132.3021543981522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45957.301992361114</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45957.301992361114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45957.301992361114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45957.301992361114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45957.301992361114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45957.301992361114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45957.301992361114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45957.301992361114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45957.301992361114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45957.301992361114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45957.301992361114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45957.301992361114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45957.301992361114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45957.301992361114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45957.301992361114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45957.301992361114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45957.301992361114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45957.301992361114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45957.301992361114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45957.301992361114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45957.301992361114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45957.301992361114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45957.301992361114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45957.301992361114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45957.301992361114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45957.301992361114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45957.301992361114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45957.301992361114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45957.301992361114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45957.301992361114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45957.301992361114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45957.301992361114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45957.301992361114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45957.301992361114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45957.301992361114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45957.301992361114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45957.301992361114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45957.301992361114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45957.301992361114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45957.301992361114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45957.301992361114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45957.301992361114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45957.301992361114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45957.301992361114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45957.301992361114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45957.301992361114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45957.301992361114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45957.301992361114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45957.301992361114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45957.301992361114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45957.301992361114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45957.301992361114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45957.301992361114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45957.301992361114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45957.301992361114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45957.301992361114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45957.301992361114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45957.301992361114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45957.301992361114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45957.301992361114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45957.301992361114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45957.301992361114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45957.301992361114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45957.301992361114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45957.301992361114</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45957.301992361114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45957.301992361114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45957.301992361114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45957.301992361114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45957.301992361114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45957.301992361114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45957.301992361114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45957.301992361114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45957.301992361114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45957.301992361114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45957.301992361114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45957.301992361114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45957.301992361114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45957.301992361114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45957.301992361114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45957.301992361114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45957.301992361114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45957.301992361114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45957.301992361114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45957.301992361114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45957.301992361114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45957.301992361114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45957.301992361114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45957.301992361114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45957.301992361114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45957.301992361114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45957.301992361114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45957.301992361114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45957.301992361114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45957.301992361114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45957.301992361114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45957.301992361114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45957.301992361114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45957.301992361114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45957.301992361114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45957.301992361114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45957.301992361114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45957.301992361114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45957.301992361114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45957.301992361114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45957.301992361114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45957.301992361114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45957.301992361114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45957.301992361114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45957.301992361114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45957.301992361114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45957.301992361114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45957.301992361114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45957.301992361114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45957.301992361114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45957.301992361114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45957.301992361114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45957.301992361114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45957.301992361114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45957.301992361114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45957.301992361114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45957.301992361114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45957.301992361114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45957.301992361114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45957.301992361114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45957.301992361114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45957.301992361114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45957.301992361114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45957.301992361114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45957.301992361114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45957.301992361114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45957.301992361114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45957.301992361114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45957.301992361114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45957.301992361114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45957.301992361114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45957.301992361114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45957.301992361114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45957.301992361114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45957.301992361114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45957.301992361114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45957.301992361114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45957.301992361114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45957.301992361114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45957.301992361114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45957.301992361114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45957.301992361114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45957.301992361114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45957.301992361114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45957.301992361114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45957.301992361114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45957.301992361114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45957.301992361114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45957.301992361114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45957.301992361114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45957.301992361114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45957.301992361114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45957.301992361114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45957.301992361114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45957.301992361114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45957.301992361114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45957.301992361114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45957.301992361114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45957.301992361114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45957.301992361114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45957.301992361114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45957.301992361114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45957.301992361114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45957.301992361114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45957.301992361114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45957.301992361114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45957.301992361114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45957.301992361114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45957.301992361114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45957.301992361114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45957.301992361114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45957.301992361114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45957.301992361114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45957.301992361114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45957.301992361114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45957.301992361114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45957.301992361114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45957.301992361114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45957.301992361114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45957.301992361114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45957.301992361114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45957.301992361114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45957.301992361114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45957.301992361114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45957.301992361114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45957.301992361114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45957.301992361114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45957.301992361114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45957.301992361114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45957.301992361114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45957.301992361114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45957.301992361114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45957.301992361114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45957.301992361114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45957.301992361114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45957.301992361114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45957.301992361114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45957.301992361114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45957.301992361114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45957.301992361114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45957.301992361114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45957.301992361114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45957.301992361114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45957.301992361114</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45957.301992361114</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45957.301992361114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45957.301992361114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45957.301992361114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45957.301992361114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45957.301992361114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45957.301992361114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45957.301992361114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45957.301992361114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45957.301992361114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45957.301992361114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45957.301992361114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45957.301992361114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45957.301992361114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45957.301992361114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45957.301992361114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45957.301992361114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45957.301992361114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45957.301992361114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45957.301992361114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45957.301992361114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45957.301992361114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45957.301992361114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45957.301992361114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45957.301992361114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45957.301992361114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45957.301992361114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45957.301992361114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45957.301992361114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45957.301992361114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45957.301992361114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45957.301992361114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45957.301992361114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45957.301992361114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45957.301992361114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45957.301992361114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45957.301992361114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45957.301992361114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45957.301992361114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45957.301992361114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45957.301992361114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45957.301992361114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45957.301992361114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45957.301992361114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45957.301992361114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45957.301992361114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45957.301992361114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45957.301992361114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45957.301992361114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45957.301992361114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45957.301992361114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45957.301992361114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45957.301992361114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45957.301992361114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45957.301992361114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45957.301992361114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45957.301992361114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45957.301992361114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45957.301992361114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45957.301992361114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45957.301992361114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45957.301992361114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45957.301992361114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45957.301992361114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45957.301992361114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45957.301992361114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45957.301992361114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45957.301992361114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45957.301992361114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45957.301992361114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45957.301992361114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45957.301992361114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45957.301992361114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45957.301992361114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45957.301992361114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45957.301992361114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45957.301992361114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45957.301992361114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45957.301992361114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45957.301992361114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45957.301992361114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45957.301992361114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45957.301992361114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45957.301992361114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45957.301992361114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45957.301992361114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45957.301992361114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45957.301992361114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45957.301992361114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45957.301992361114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45957.301992361114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45957.301992361114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45957.301992361114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45957.301992361114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45957.301992361114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45957.301992361114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45957.301992361114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45957.301992361114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45957.301992361114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45957.301992361114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45957.301992361114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45957.301992361114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45957.301992361114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45957.301992361114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45957.301992361114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45957.301992361114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45957.301992361114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45957.301992361114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45957.301992361114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45957.301992361114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45957.301992361114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45957.301992361114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45957.301992361114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45957.301992361114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45957.301992361114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45957.301992361114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45957.301992361114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45957.301992361114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45957.301992361114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45957.301992361114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45957.301992361114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45957.301992361114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45957.301992361114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45957.301992361114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45957.301992361114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45957.301992361114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45957.301992361114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45957.301992361114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45957.301992361114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45957.301992361114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45957.301992361114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45957.301992361114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45957.301992361114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45957.301992361114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45957.301992361114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45957.301992361114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45957.301992361114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45957.301992361114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45957.301992361114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45957.301992361114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45957.301992361114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45957.301992361114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45957.301992361114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45957.301992361114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45957.301992361114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45957.301992361114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45957.301992361114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45957.301992361114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45957.301992361114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45957.301992361114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45957.301992361114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45957.301992361114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45957.301992361114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45957.301992361114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45957.301992361114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45957.301992361114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45957.301992361114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45957.301992361114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45957.301992361114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45957.301992361114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45957.301992361114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45957.301992361114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45957.301992361114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45957.301992361114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45957.301992361114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45957.301992361114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45957.301992361114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45957.301992361114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45957.301992361114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45957.301992361114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45957.301992361114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45957.301992361114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45957.301992361114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45957.301992361114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45957.301992361114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45957.301992361114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45957.301992361114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45957.301992361114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45957.301992361114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45957.301992361114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45957.301992361114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45957.301992361114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45957.301992361114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45957.301992361114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45957.301992361114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45957.301992361114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45957.301992361114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45957.301992361114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45957.301992361114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45957.301992361114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45957.301992361114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45957.301992361114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45957.301992361114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45957.301992361114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45957.301992361114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45957.301992361114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45957.301992361114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45957.301992361114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45957.301992361114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45957.301992361114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45957.301992361114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45957.301992361114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45957.301992361114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45957.301992361114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45957.301992361114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45957.301992361114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45957.301992361114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45957.301992361114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45957.301992361114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45957.301992361114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45957.301992361114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45957.301992361114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45957.301992361114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45957.301992361114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45957.301992361114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45957.301992361114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45957.301992361114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45957.301992361114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45957.301992361114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45957.301992361114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45957.301992361114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45957.301992361114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45957.301992361114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45957.301992361114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45957.301992361114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45957.301992361114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45957.301992361114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45957.301992361114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45957.301992361114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45957.301992361114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45957.301992361114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45957.301992361114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45957.301992361114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45957.301992361114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45957.301992361114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45957.301992361114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45957.301992361114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45957.301992361114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45957.301992361114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45957.301992361114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45957.301992361114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45957.301992361114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45957.301992361114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45957.301992361114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45957.301992361114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45957.301992361114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45957.301992361114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45957.301992361114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45957.301992361114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45957.301992361114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45957.301992361114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45957.301992361114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45957.301992361114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45957.301992361114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45957.301992361114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45957.301992361114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45957.301992361114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45957.301992361114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45957.301992361114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45957.301992361114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45957.301992361114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45957.301992361114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45957.301992361114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45957.301992361114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45957.301992361114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45957.301992361114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45957.301992361114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45957.301992361114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45957.301992361114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45957.301992361114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45957.301992361114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45957.301992361114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45957.301992361114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45957.301992361114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45957.301992361114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45957.301992361114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45957.301992361114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45957.301992361114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45957.301992361114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45957.301992361114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45957.301992361114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45957.301992361114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45957.301992361114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45957.301992361114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45957.301992361114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45957.301992361114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45957.301992361114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45957.301992361114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45957.301992361114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45957.301992361114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45957.301992361114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45957.301992361114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45957.301992361114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45957.301992361114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45957.301992361114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45957.301992361114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45957.301992361114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45957.301992361114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45957.301992361114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45957.301992361114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45957.301992361114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45957.301992361114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45957.301992361114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45957.301992361114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45957.301992361114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45957.301992361114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45957.301992361114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45957.301992361114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45957.301992361114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45957.301992361114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45957.301992361114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45957.301992361114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45957.301992361114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45957.301992361114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45957.301992361114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45957.301992361114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45957.301992361114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45957.301992361114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45957.301992361114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45957.301992361114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45957.301992361114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45957.301992361114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45957.301992361114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45957.301992361114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45957.301992361114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45957.301992361114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45957.301992361114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45957.301992361114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45957.301992361114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45957.301992361114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45957.301992361114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45957.301992361114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45957.301992361114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45957.301992361114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45957.301992361114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45957.301992361114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45957.301992361114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45957.301992361114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45957.301992361114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45957.301992361114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45957.301992361114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45957.301992361114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45957.301992361114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45957.301992361114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45957.301992361114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45957.301992361114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45957.301992361114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45957.301992361114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45957.301992361114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45957.301992361114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45957.301992361114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45957.301992361114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45957.301992361114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45957.301992361114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45957.301992361114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45957.301992361114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45957.301992361114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45957.301992361114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45957.301992361114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45957.301992361114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45957.301992361114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45957.301992361114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45957.301992361114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45957.301992361114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45957.301992361114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45957.301992361114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45957.301992361114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45957.301992361114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45957.301992361114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45957.301992361114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45957.301992361114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45957.301992361114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45957.301992361114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45957.301992361114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45957.301992361114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45957.301992361114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45957.301992361114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45957.301992361114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45957.301992361114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45957.301992361114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45957.301992361114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45957.301992361114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45957.301992361114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45957.301992361114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45957.301992361114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45957.301992361114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45957.301992361114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45957.301992361114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45957.301992361114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45957.301992361114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45957.301992361114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45957.301992361114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45957.301992361114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45957.301992361114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45957.301992361114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45957.301992361114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45957.301992361114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45957.301992361114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45957.301992361114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45957.301992361114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45957.301992361114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45957.301992361114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45957.301992361114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45957.301992361114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45957.301992361114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45957.301992361114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45957.301992361114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45957.301992361114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45957.301992361114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45957.301992361114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45957.301992361114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45957.301992361114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45957.301992361114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45957.301992361114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45957.301992361114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45957.301992361114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45957.301992361114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45957.301992361114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45957.301992361114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45957.301992361114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45957.301992361114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45957.301992361114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45957.301992361114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45957.301992361114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45957.301992361114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45957.301992361114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45957.301992361114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45957.301992361114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45957.301992361114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45957.301992361114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45957.301992361114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45957.301992361114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45957.301992361114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45957.301992361114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45957.301992361114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45957.301992361114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45957.301992361114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45957.301992361114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45957.301992361114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45957.301992361114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45957.301992361114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45957.301992361114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45957.301992361114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45957.301992361114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45957.301992361114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45957.301992361114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45957.301992361114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45957.301992361114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45957.301992361114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45957.301992361114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45957.301992361114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45957.301992361114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45957.301992361114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45957.301992361114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45957.301992361114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45957.301992361114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45957.301992361114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45957.301992361114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45957.301992361114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45957.301992361114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45957.301992361114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45957.301992361114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45957.301992361114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45957.301992361114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45957.301992361114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45957.301992361114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45957.301992361114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45957.301992361114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45957.301992361114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45957.301992361114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45957.301992361114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45957.301992361114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45957.301992361114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45957.301992361114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45957.301992361114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45957.301992361114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45957.301992361114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45957.301992361114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45957.301992361114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45957.301992361114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45957.301992361114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45957.301992361114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45957.301992361114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45957.301992361114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45957.301992361114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45957.301992361114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45957.301992361114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45957.301992361114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45957.301992361114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45957.301992361114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45957.301992361114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45957.301992361114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45957.301992361114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45957.301992361114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45957.301992361114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45957.301992361114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45957.301992361114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45957.301992361114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45957.301992361114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45957.301992361114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45957.301992361114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45957.301992361114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45957.301992361114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45957.301992361114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45957.301992361114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45957.301992361114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45957.301992361114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45957.301992361114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45957.301992361114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45957.301992361114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45957.301992361114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45957.301992361114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45957.301992361114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45957.301992361114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45957.301992361114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45957.301992361114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45957.301992361114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45957.301992361114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45957.301992361114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45957.301992361114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45957.301992361114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45957.301992361114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45957.301992361114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45957.301992361114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45957.301992361114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45957.301992361114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45957.301992361114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45957.301992361114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45957.301992361114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45957.301992361114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45957.301992361114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45957.301992361114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45957.301992361114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45957.301992361114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45957.301992361114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45957.301992361114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45957.301992361114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45957.301992361114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45957.301992361114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45957.301992361114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45957.301992361114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45957.301992361114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45957.301992361114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45957.301992361114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45957.301992361114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45957.301992361114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45957.301992361114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45957.301992361114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45957.301992361114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45957.301992361114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45957.301992361114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45957.301992361114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45957.301992361114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45957.301992361114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45957.301992361114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45957.301992361114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45957.301992361114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45957.301992361114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45957.301992361114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45957.301992361114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45957.301992361114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45957.301992361114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45957.301992361114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45957.301992361114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45957.301992361114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45957.301992361114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45957.301992361114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45957.301992361114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45957.301992361114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45957.301992361114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45957.301992361114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45957.301992361114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45957.301992361114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45957.301992361114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45957.301992361114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45957.301992361114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45957.301992361114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45957.301992361114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45957.301992361114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45957.301992361114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45957.301992361114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45957.301992361114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45957.301992361114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45957.301992361114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45957.301992361114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45957.301992361114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45957.301992361114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45957.301992361114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45957.301992361114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45957.301992361114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45957.301992361114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45957.301992361114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45957.301992361114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45957.301992361114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45957.301992361114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45957.301992361114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45957.301992361114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45957.301992361114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45957.301992361114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45957.301992361114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45957.301992361114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45957.301992361114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45957.301992361114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45957.301992361114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45957.301992361114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45957.301992361114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45957.301992361114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45957.301992361114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45957.301992361114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45957.301992361114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45957.301992361114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45957.301992361114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45957.301992361114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45957.301992361114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45957.301992361114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45957.301992361114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45957.301992361114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45957.301992361114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45957.301992361114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45957.301992361114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45957.301992361114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45957.301992361114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45957.301992361114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45957.301992361114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45957.301992361114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45957.301992361114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45957.301992361114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45957.301992361114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45957.301992361114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45957.301992361114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45957.301992361114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45957.301992361114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45957.301992361114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45957.301992361114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45957.301992361114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45957.301992361114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45957.301992361114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45957.301992361114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45957.301992361114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45957.301992361114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45957.301992361114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45957.301992361114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45957.301992361114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45957.301992361114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45957.301992361114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45957.301992361114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45957.301992361114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45957.301992361114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45957.301992361114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45957.301992361114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45957.301992361114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45957.301992361114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45957.301992361114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45957.301992361114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45957.301992361114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45957.301992361114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45957.301992361114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45957.301992361114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45957.301992361114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45957.301992361114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45957.301992361114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45957.301992361114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45957.301992361114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45957.301992361114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45957.301992361114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45957.301992361114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45957.301992361114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45957.301992361114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45957.301992361114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45957.301992361114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45957.301992361114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45957.301992361114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45957.301992361114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45957.301992361114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45957.301992361114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45957.301992361114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45957.301992361114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45957.301992361114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45957.301992361114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45957.301992361114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45957.301992361114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45957.301992361114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45957.301992361114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45957.301992361114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45957.301992361114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45957.301992361114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45957.301992361114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45957.301992361114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45957.301992361114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45957.301992361114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45957.301992361114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45957.301992361114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45957.301992361114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45957.301992361114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45957.301992361114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45957.301992361114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45957.301992361114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45957.301992361114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45957.301992361114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45957.301992361114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45957.301992361114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45957.301992361114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45957.301992361114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45957.301992361114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45957.301992361114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45957.301992361114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45957.301992361114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45957.301992361114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45957.301992361114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45957.301992361114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45957.301992361114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45957.301992361114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45957.301992361114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45957.301992361114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45957.301992361114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45957.301992361114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45957.301992361114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45957.301992361114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45957.301992361114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45957.301992361114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45957.301992361114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45957.301992361114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45957.301992361114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45957.301992361114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45957.301992361114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45957.301992361114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45957.301992361114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45957.301992361114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45957.301992361114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45957.301992361114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45957.301992361114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45957.301992361114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45957.301992361114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45957.301992361114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45957.301992361114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45957.301992361114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45957.301992361114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45957.301992361114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45957.301992361114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45957.301992361114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45957.301992361114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45957.301992361114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45957.301992361114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45957.301992361114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45957.301992361114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45957.301992361114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45957.301992361114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45957.301992361114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45957.301992361114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45957.301992361114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45957.301992361114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45957.301992361114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45957.301992361114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45957.301992361114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45957.301992361114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45957.301992361114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45957.301992361114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45957.301992361114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45957.301992361114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45957.301992361114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45957.301992361114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45957.301992361114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45957.301992361114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45957.301992361114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45957.301992361114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45957.301992361114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45957.301992361114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45957.301992361114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45957.301992361114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45957.301992361114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45957.301992361114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45957.301992361114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45957.301992361114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45957.301992361114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45957.301992361114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45957.301992361114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45957.301992361114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45957.301992361114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45957.301992361114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45957.301992361114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45957.301992361114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45957.301992361114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45957.301992361114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45957.301992361114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45957.301992361114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45957.301992361114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45957.301992361114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45957.301992361114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45957.301992361114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45957.301992361114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45957.301992361114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45957.301992361114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45957.301992361114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45957.301992361114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45957.301992361114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45957.301992361114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45957.301992361114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45957.301992361114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45957.301992361114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45957.301992361114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45957.301992361114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45957.301992361114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45957.301992361114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45957.301992361114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45957.301992361114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45957.301992361114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45957.301992361114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45957.301992361114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45957.301992361114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45957.301992361114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45957.301992361114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45957.301992361114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45957.301992361114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45957.301992361114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45957.301992361114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45957.301992361114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45957.301992361114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45957.301992361114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45957.301992361114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45957.301992361114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45957.301992361114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45957.301992361114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45957.301992361114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45957.301992361114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45957.301992361114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45957.301992361114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45957.301992361114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45957.301992361114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45957.301992361114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45957.301992361114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45957.301992361114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45957.301992361114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45957.301992361114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45957.301992361114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45957.301992361114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45957.301992361114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45957.301992361114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45957.301992361114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45957.301992361114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45957.301992361114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45957.301992361114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45957.301992361114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45957.301992361114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45957.301992361114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45957.301992361114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45957.301992361114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45957.301992361114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45957.301992361114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45957.301992361114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45957.301992361114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45957.301992361114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45957.301992361114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45957.301992361114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45957.301992361114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45957.301992361114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45957.301992361114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45957.301992361114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45957.301992361114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45957.301992361114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45957.301992361114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45957.301992361114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45957.301992361114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45957.301992361114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45957.301992361114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45957.301992361114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45957.301992361114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45957.301992361114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45957.301992361114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45957.301992361114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45957.301992361114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45957.301992361114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45957.301992361114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45957.301992361114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45957.301992361114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45957.301992361114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45957.301992361114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45957.301992361114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45957.301992361114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45957.301992361114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45957.301992361114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45957.301992361114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45957.301992361114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45957.301992361114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45957.301992361114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45957.301992361114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45957.301992361114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45957.301992361114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45957.301992361114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45957.301992361114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45957.301992361114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45957.301992361114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45957.301992361114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45957.301992361114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45957.301992361114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45957.301992361114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45957.301992361114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45957.301992361114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45957.301992361114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45957.301992361114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45957.301992361114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45957.301992361114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45957.301992361114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45957.301992361114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45957.301992361114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45957.301992361114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45957.301992361114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45957.301992361114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45957.301992361114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45957.301992361114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45957.301992361114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45957.301992361114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45957.301992361114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45957.301992361114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45957.301992361114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45957.301992361114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45957.301992361114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45957.301992361114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45957.301992361114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45957.301992361114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45957.301992361114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45957.301992361114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45957.301992361114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45957.301992361114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45957.301992361114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45957.301992361114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45957.301992361114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45957.301992361114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45957.301992361114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45957.301992361114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45957.301992361114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45957.301992361114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45957.301992361114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45957.301992361114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45957.301992361114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45957.301992361114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45957.301992361114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45957.301992361114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45957.301992361114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45957.301992361114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45957.301992361114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45957.301992361114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45957.301992361114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45957.301992361114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45957.301992361114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45957.301992361114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45957.301992361114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45957.301992361114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45957.301992361114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45957.301992361114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45957.301992361114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45957.301992361114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45957.301992361114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45957.301992361114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45957.301992361114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45957.301992361114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45957.301992361114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45957.301992361114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45957.301992361114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45957.301992361114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45957.301992361114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45957.301992361114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45957.301992361114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45957.301992361114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45957.301992361114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45957.301992361114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45957.301992361114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45957.301992361114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45957.301992361114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45957.301992361114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45957.301992361114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45957.301992361114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45957.301992361114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45957.301992361114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45957.301992361114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45957.301992361114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45957.301992361114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45957.301992361114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45957.301992361114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45957.301992361114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45957.301992361114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45957.301992361114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45957.301992361114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45957.301992361114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45957.301992361114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45957.301992361114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45957.301992361114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45957.301992361114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45957.301992361114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45957.301992361114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45957.301992361114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45957.301992361114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45957.301992361114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45957.301992361114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45957.301992361114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45957.301992361114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45957.301992361114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45957.301992361114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45957.301992361114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45957.301992361114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45957.301992361114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45957.301992361114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45957.301992361114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45957.301992361114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45957.301992361114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45957.301992361114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45957.301992361114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45957.301992361114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45957.301992361114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45957.301992361114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45957.301992361114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45957.301992361114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45957.301992361114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45957.301992361114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45957.301992361114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45957.301992361114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45957.301992361114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45957.301992361114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45957.301992361114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45957.301992361114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45957.301992361114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45957.301992361114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45957.301992361114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45957.301992361114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45957.301992361114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45957.301992361114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45957.301992361114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45957.301992361114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45957.301992361114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45957.301992361114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45957.301992361114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45957.301992361114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45957.301992361114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45957.301992361114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45957.301992361114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45957.301992361114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45957.301992361114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45957.301992361114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45957.301992361114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45957.301992361114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45957.301992361114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45957.301992361114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45957.301992361114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45957.301992361114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45957.301992361114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45957.301992361114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45957.301992361114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45957.301992361114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45957.301992361114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45957.301992361114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45957.301992361114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45957.301992361114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45957.301992361114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45957.301992361114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45957.301992361114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45957.301992361114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45957.301992361114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45957.301992361114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45957.301992361114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45957.301992361114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45957.301992361114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45957.301992361114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45957.301992361114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45957.301992361114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45957.301992361114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45957.301992361114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45957.301992361114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45957.301992361114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45957.301992361114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45957.301992361114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45957.301992361114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45957.301992361114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45957.301992361114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45957.301992361114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45957.301992361114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45957.301992361114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45957.301992361114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45957.301992361114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45957.301992361114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45957.301992361114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45957.301992361114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45957.301992361114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45957.301992361114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45957.301992361114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45957.301992361114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45957.301992361114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45957.301992361114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45957.301992361114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45957.301992361114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45957.301992361114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45957.301992361114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45957.301992361114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45957.301992361114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45957.301992361114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45957.301992361114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45957.301992361114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45957.301992361114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45957.301992361114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45957.301992361114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45957.301992361114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45957.301992361114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45957.301992361114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45957.301992361114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45957.301992361114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45957.301992361114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45957.301992361114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45957.301992361114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45957.301992361114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45957.301992361114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45957.301992361114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45957.301992361114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45957.301992361114</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253.82127476851747</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3.6672701388888527</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0.17213125000125729</v>
      </c>
      <c r="H4" s="123">
        <v>45956.92114583333</v>
      </c>
      <c r="I4" s="119" t="str">
        <f>IFERROR(VLOOKUP(D4,DB!A:F,6,0),"")</f>
        <v>Generator-SG</v>
      </c>
      <c r="J4" s="119" t="str">
        <f>IFERROR(VLOOKUP(D4,DB!A:G,7,0),"")</f>
        <v>NA</v>
      </c>
      <c r="K4" s="125" t="s">
        <v>39089</v>
      </c>
      <c r="L4" s="121" t="str">
        <f>IFERROR(VLOOKUP(D4,DB!A:I,9,0),"")</f>
        <v>Latis</v>
      </c>
    </row>
    <row r="5" spans="1:16" ht="15" customHeight="1">
      <c r="A5" s="119" t="s">
        <v>39090</v>
      </c>
      <c r="B5" s="119" t="str">
        <f>IFERROR(VLOOKUP(D5,DB!A:K,11,0),"")</f>
        <v>R4</v>
      </c>
      <c r="C5" s="120">
        <v>2</v>
      </c>
      <c r="D5" s="94" t="s">
        <v>39091</v>
      </c>
      <c r="E5" s="98" t="s">
        <v>38998</v>
      </c>
      <c r="F5" s="123">
        <v>45957.25277777778</v>
      </c>
      <c r="G5" s="124">
        <f ca="1">IFERROR(NOW()-F5,"")</f>
        <v>4.9214583334105555E-2</v>
      </c>
      <c r="H5" s="123">
        <v>45957.246539351851</v>
      </c>
      <c r="I5" s="119" t="str">
        <f>IFERROR(VLOOKUP(D5,DB!A:F,6,0),"")</f>
        <v>Generator-SG</v>
      </c>
      <c r="J5" s="119" t="str">
        <f>IFERROR(VLOOKUP(D5,DB!A:G,7,0),"")</f>
        <v>No BB Shifted</v>
      </c>
      <c r="K5" s="125" t="s">
        <v>39092</v>
      </c>
      <c r="L5" s="121" t="str">
        <f>IFERROR(VLOOKUP(D5,DB!A:I,9,0),"")</f>
        <v>Latis</v>
      </c>
    </row>
    <row r="6" spans="1:16" ht="15" customHeight="1">
      <c r="A6" s="119"/>
      <c r="B6" s="119" t="str">
        <f>IFERROR(VLOOKUP(D6,DB!A:K,11,0),"")</f>
        <v/>
      </c>
      <c r="C6" s="120"/>
      <c r="D6" s="94"/>
      <c r="E6" s="98"/>
      <c r="F6" s="123"/>
      <c r="G6" s="124">
        <f ca="1">IFERROR(NOW()-F6,"")</f>
        <v>45957.301992361114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45957.301992361114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45957.301992361114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45957.301992361114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45957.301992361114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45957.301992361114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45957.301992361114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45957.301992361114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45957.301992361114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45957.301992361114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45957.301992361114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45957.301992361114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45957.301992361114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45957.301992361114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45957.301992361114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45957.301992361114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45957.301992361114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45957.301992361114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45957.301992361114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45957.301992361114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45957.301992361114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45957.301992361114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45957.301992361114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45957.301992361114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45957.301992361114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45957.301992361114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45957.301992361114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45957.301992361114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45957.301992361114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45957.301992361114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45957.301992361114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45957.301992361114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45957.301992361114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45957.301992361114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45957.301992361114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45957.301992361114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45957.301992361114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45957.301992361114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45957.301992361114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45957.301992361114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45957.301992361114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45957.301992361114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45957.301992361114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45957.301992361114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45957.301992361114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45957.301992361114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45957.301992361114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45957.301992361114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45957.301992361114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45957.301992361114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45957.301992361114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45957.301992361114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45957.301992361114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45957.301992361114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45957.301992361114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45957.301992361114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45957.301992361114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45957.301992361114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45957.301992361114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45957.301992361114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45957.301992361114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45957.301992361114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45957.301992361114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45957.301992361114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45957.301992361114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45957.301992361114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45957.301992361114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45957.301992361114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45957.301992361114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45957.301992361114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45957.301992361114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45957.301992361114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45957.301992361114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45957.301992361114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45957.301992361114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45957.301992361114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45957.301992361114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45957.301992361114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45957.301992361114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45957.301992361114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45957.301992361114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45957.301992361114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45957.301992361114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45957.301992361114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45957.301992361114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45957.301992361114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45957.301992361114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45957.301992361114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45957.301992361114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45957.301992361114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45957.301992361114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45957.301992361114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45957.301992361114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45957.301992361114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45957.301992361114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45957.301992361114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45957.301992361114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45957.301992361114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45957.301992361114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45957.301992361114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45957.301992361114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45957.301992361114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45957.301992361114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45957.301992361114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45957.301992361114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45957.301992361114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45957.301992361114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45957.301992361114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45957.301992361114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45957.301992361114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45957.301992361114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45957.301992361114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45957.301992361114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45957.301992361114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45957.301992361114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45957.301992361114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45957.301992361114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45957.301992361114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45957.301992361114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45957.301992361114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45957.301992361114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45957.301992361114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45957.301992361114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45957.301992361114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45957.301992361114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45957.301992361114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45957.301992361114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45957.301992361114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45957.301992361114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45957.301992361114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45957.301992361114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45957.301992361114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45957.301992361114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45957.301992361114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45957.301992361114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45957.301992361114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45957.301992361114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45957.301992361114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45957.301992361114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45957.301992361114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45957.301992361114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45957.301992361114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45957.301992361114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45957.301992361114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45957.301992361114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45957.301992361114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45957.301992361114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45957.301992361114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45957.301992361114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45957.301992361114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45957.301992361114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45957.301992361114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45957.301992361114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45957.301992361114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45957.301992361114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45957.301992361114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45957.301992361114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45957.301992361114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45957.301992361114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45957.301992361114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45957.301992361114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45957.301992361114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45957.301992361114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45957.301992361114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45957.301992361114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45957.301992361114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45957.301992361114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45957.301992361114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45957.301992361114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45957.301992361114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45957.301992361114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45957.301992361114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45957.301992361114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45957.301992361114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45957.301992361114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45957.301992361114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45957.301992361114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45957.301992361114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45957.301992361114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45957.301992361114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45957.301992361114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45957.301992361114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45957.301992361114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45957.301992361114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45957.301992361114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45957.301992361114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45957.301992361114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45957.301992361114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45957.301992361114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45957.301992361114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45957.301992361114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45957.301992361114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45957.301992361114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45957.301992361114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45957.301992361114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45957.301992361114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45957.301992361114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45957.301992361114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45957.301992361114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45957.301992361114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45957.301992361114</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45957.301992361114</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39093</v>
      </c>
      <c r="B2" s="37" t="str">
        <f>IFERROR(VLOOKUP(D2,DB!A:K,11,0),"")</f>
        <v>R5</v>
      </c>
      <c r="C2" s="37">
        <v>3</v>
      </c>
      <c r="D2" s="118" t="s">
        <v>36034</v>
      </c>
      <c r="E2" s="37" t="s">
        <v>38998</v>
      </c>
      <c r="F2" s="38">
        <v>45891.832060185188</v>
      </c>
      <c r="G2" s="144">
        <f ca="1">IFERROR(NOW()-F2,"")</f>
        <v>65.469932175925351</v>
      </c>
      <c r="H2" s="38">
        <v>45891.790393518517</v>
      </c>
      <c r="I2" s="37" t="str">
        <f>IFERROR(VLOOKUP(D2,DB!A:F,6,0),"")</f>
        <v>Generator-SG</v>
      </c>
      <c r="J2" s="37" t="str">
        <f>IFERROR(VLOOKUP(D2,DB!A:G,7,0),"")</f>
        <v>Vandalized</v>
      </c>
      <c r="K2" s="37" t="s">
        <v>39094</v>
      </c>
      <c r="L2" s="37" t="str">
        <f>IFERROR(VLOOKUP(D2,DB!A:I,9,0),"")</f>
        <v>Latis</v>
      </c>
      <c r="M2" s="117"/>
    </row>
    <row r="3" spans="1:13" ht="30.75">
      <c r="A3" s="37" t="s">
        <v>39095</v>
      </c>
      <c r="B3" s="37" t="str">
        <f>IFERROR(VLOOKUP(D3,DB!A:K,11,0),"")</f>
        <v>R5</v>
      </c>
      <c r="C3" s="37">
        <v>1</v>
      </c>
      <c r="D3" s="37" t="s">
        <v>31329</v>
      </c>
      <c r="E3" s="37" t="s">
        <v>39079</v>
      </c>
      <c r="F3" s="38">
        <v>45926.188877314817</v>
      </c>
      <c r="G3" s="144">
        <f t="shared" ref="G3" ca="1" si="0">IFERROR(NOW()-F3,"")</f>
        <v>31.113115046297025</v>
      </c>
      <c r="H3" s="38">
        <v>45926.158159722225</v>
      </c>
      <c r="I3" s="37" t="str">
        <f>IFERROR(VLOOKUP(D3,DB!A:F,6,0),"")</f>
        <v>SCECO</v>
      </c>
      <c r="J3" s="37" t="str">
        <f>IFERROR(VLOOKUP(D3,DB!A:G,7,0),"")</f>
        <v>Good</v>
      </c>
      <c r="K3" s="37" t="s">
        <v>39096</v>
      </c>
      <c r="L3" s="37" t="str">
        <f>IFERROR(VLOOKUP(D3,DB!A:I,9,0),"")</f>
        <v>Latis</v>
      </c>
      <c r="M3" s="117"/>
    </row>
    <row r="4" spans="1:13" ht="48" customHeight="1">
      <c r="A4" s="152" t="s">
        <v>39097</v>
      </c>
      <c r="B4" s="152" t="str">
        <f>IFERROR(VLOOKUP(D4,DB!A:K,11,0),"")</f>
        <v>R5</v>
      </c>
      <c r="C4" s="152">
        <v>1</v>
      </c>
      <c r="D4" s="152" t="s">
        <v>34781</v>
      </c>
      <c r="E4" s="152" t="s">
        <v>39079</v>
      </c>
      <c r="F4" s="153">
        <v>45948.661111111112</v>
      </c>
      <c r="G4" s="154">
        <f ca="1">IFERROR(NOW()-F4,"")</f>
        <v>8.6408812500012573</v>
      </c>
      <c r="H4" s="153">
        <v>45948.661111111112</v>
      </c>
      <c r="I4" s="152" t="str">
        <f>IFERROR(VLOOKUP(D4,DB!A:F,6,0),"")</f>
        <v>SCECO</v>
      </c>
      <c r="J4" s="152" t="str">
        <f>IFERROR(VLOOKUP(D4,DB!A:G,7,0),"")</f>
        <v>Dead</v>
      </c>
      <c r="K4" s="152" t="s">
        <v>39098</v>
      </c>
      <c r="L4" s="152" t="str">
        <f>IFERROR(VLOOKUP(D4,DB!A:I,9,0),"")</f>
        <v>Latis</v>
      </c>
    </row>
    <row r="5" spans="1:13" ht="15">
      <c r="A5" s="152"/>
      <c r="B5" s="152"/>
      <c r="C5" s="152"/>
      <c r="D5" s="152"/>
      <c r="E5" s="152"/>
      <c r="F5" s="153"/>
      <c r="G5" s="154">
        <f ca="1">IFERROR(NOW()-F5,"")</f>
        <v>45957.301992361114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45957.301992361114</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45957.301992361114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45957.301992361114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45957.301992361114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45957.301992361114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45957.301992361114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45957.301992361114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45957.301992361114</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45957.301992361114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45957.301992361114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45957.301992361114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45957.301992361114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45957.301992361114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45957.301992361114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45957.301992361114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45957.301992361114</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45957.301992361114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45957.301992361114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45957.301992361114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45957.301992361114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45957.301992361114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45957.301992361114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45957.301992361114</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45957.301992361114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45957.301992361114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45957.301992361114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45957.301992361114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45957.301992361114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45957.301992361114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45957.301992361114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45957.301992361114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45957.301992361114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45957.301992361114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45957.301992361114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45957.301992361114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45957.301992361114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45957.301992361114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45957.301992361114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45957.301992361114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45957.301992361114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45957.301992361114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45957.301992361114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45957.301992361114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45957.301992361114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45957.301992361114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45957.301992361114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45957.301992361114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45957.301992361114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45957.301992361114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45957.301992361114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45957.301992361114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45957.301992361114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45957.301992361114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45957.301992361114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45957.301992361114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45957.301992361114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45957.301992361114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45957.301992361114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45957.301992361114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45957.301992361114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45957.301992361114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45957.301992361114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45957.301992361114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45957.301992361114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45957.301992361114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45957.301992361114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45957.301992361114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45957.301992361114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45957.301992361114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45957.301992361114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45957.301992361114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45957.301992361114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45957.301992361114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45957.301992361114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45957.301992361114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45957.301992361114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45957.301992361114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45957.301992361114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45957.301992361114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45957.301992361114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45957.301992361114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45957.301992361114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45957.301992361114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45957.301992361114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45957.301992361114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45957.301992361114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45957.301992361114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45957.301992361114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45957.301992361114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45957.301992361114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45957.301992361114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45957.301992361114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45957.301992361114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45957.301992361114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45957.301992361114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45957.301992361114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45957.301992361114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45957.301992361114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45957.301992361114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45957.301992361114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45957.301992361114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45957.301992361114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45957.301992361114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45957.301992361114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45957.301992361114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45957.301992361114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45957.301992361114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45957.301992361114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45957.301992361114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45957.301992361114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45957.301992361114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45957.301992361114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45957.301992361114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45957.301992361114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45957.301992361114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45957.301992361114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45957.301992361114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45957.301992361114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45957.301992361114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45957.301992361114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45957.301992361114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45957.301992361114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45957.301992361114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45957.301992361114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45957.301992361114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45957.301992361114</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45957.301992361114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45957.301992361114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45957.301992361114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45957.301992361114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45957.301992361114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45957.301992361114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45957.301992361114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45957.301992361114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45957.301992361114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45957.301992361114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45957.301992361114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45957.301992361114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45957.301992361114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45957.301992361114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45957.301992361114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45957.301992361114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45957.301992361114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45957.301992361114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45957.301992361114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45957.301992361114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45957.301992361114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45957.301992361114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45957.301992361114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45957.301992361114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45957.301992361114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45957.301992361114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45957.301992361114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45957.301992361114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45957.301992361114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45957.301992361114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45957.301992361114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45957.301992361114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45957.301992361114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45957.301992361114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45957.301992361114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45957.301992361114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45957.301992361114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45957.301992361114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45957.301992361114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45957.301992361114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45957.301992361114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45957.301992361114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45957.301992361114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45957.301992361114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45957.301992361114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45957.301992361114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45957.301992361114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45957.301992361114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45957.301992361114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45957.301992361114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45957.301992361114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45957.301992361114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45957.301992361114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45957.301992361114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45957.301992361114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45957.301992361114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45957.301992361114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45957.301992361114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45957.301992361114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45957.301992361114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45957.301992361114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45957.301992361114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45957.301992361114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45957.301992361114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45957.301992361114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45957.301992361114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45957.301992361114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45957.301992361114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45957.301992361114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45957.301992361114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45957.301992361114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45957.301992361114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45957.301992361114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45957.301992361114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45957.301992361114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45957.301992361114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45957.301992361114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45957.301992361114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45957.301992361114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45957.301992361114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45957.301992361114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45957.301992361114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45957.301992361114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45957.301992361114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45957.301992361114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45957.301992361114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45957.301992361114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45957.301992361114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45957.301992361114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45957.301992361114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45957.301992361114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45957.301992361114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45957.301992361114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45957.301992361114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45957.301992361114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45957.301992361114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45957.301992361114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45957.301992361114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45957.301992361114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45957.301992361114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45957.301992361114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45957.301992361114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45957.301992361114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45957.301992361114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45957.301992361114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45957.301992361114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45957.301992361114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45957.301992361114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45957.301992361114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45957.301992361114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45957.301992361114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45957.301992361114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45957.301992361114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45957.301992361114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45957.301992361114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45957.301992361114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45957.301992361114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45957.301992361114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45957.301992361114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45957.301992361114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45957.301992361114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45957.301992361114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45957.301992361114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45957.301992361114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45957.301992361114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45957.301992361114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45957.301992361114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45957.301992361114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45957.301992361114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45957.301992361114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45957.301992361114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45957.301992361114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45957.301992361114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45957.301992361114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45957.301992361114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45957.301992361114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45957.301992361114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45957.301992361114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45957.301992361114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45957.301992361114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45957.301992361114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45957.301992361114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45957.301992361114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45957.301992361114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45957.301992361114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45957.301992361114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45957.301992361114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45957.301992361114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45957.301992361114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45957.301992361114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45957.301992361114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45957.301992361114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45957.301992361114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45957.301992361114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45957.301992361114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45957.301992361114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45957.301992361114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45957.301992361114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45957.301992361114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45957.301992361114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45957.301992361114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45957.301992361114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45957.301992361114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45957.301992361114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45957.301992361114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45957.301992361114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45957.301992361114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45957.301992361114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45957.301992361114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45957.301992361114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45957.301992361114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45957.301992361114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45957.301992361114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45957.301992361114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45957.301992361114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45957.301992361114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45957.301992361114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45957.301992361114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45957.301992361114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45957.301992361114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45957.301992361114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45957.301992361114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45957.301992361114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45957.301992361114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45957.301992361114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45957.301992361114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45957.301992361114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45957.301992361114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45957.301992361114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45957.301992361114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45957.301992361114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45957.301992361114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45957.301992361114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45957.301992361114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45957.301992361114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45957.301992361114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45957.301992361114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45957.301992361114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45957.301992361114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45957.301992361114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45957.301992361114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45957.301992361114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45957.301992361114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45957.301992361114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45957.301992361114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45957.301992361114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45957.301992361114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45957.301992361114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45957.301992361114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45957.301992361114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45957.301992361114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45957.301992361114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45957.301992361114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45957.301992361114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45957.301992361114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45957.301992361114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45957.301992361114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45957.301992361114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45957.301992361114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45957.301992361114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45957.301992361114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45957.301992361114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45957.301992361114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45957.301992361114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45957.301992361114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45957.301992361114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45957.301992361114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45957.301992361114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45957.301992361114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45957.301992361114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45957.301992361114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45957.301992361114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45957.301992361114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45957.301992361114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45957.301992361114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45957.301992361114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45957.301992361114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45957.301992361114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45957.301992361114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45957.301992361114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45957.301992361114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45957.301992361114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45957.301992361114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45957.301992361114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45957.301992361114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45957.301992361114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45957.301992361114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45957.301992361114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45957.301992361114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45957.301992361114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45957.301992361114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45957.301992361114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45957.301992361114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45957.301992361114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45957.301992361114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45957.301992361114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45957.301992361114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45957.301992361114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45957.301992361114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45957.301992361114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45957.301992361114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45957.301992361114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45957.301992361114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45957.301992361114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45957.301992361114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45957.301992361114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45957.301992361114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45957.301992361114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45957.301992361114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45957.301992361114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45957.301992361114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45957.301992361114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45957.301992361114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45957.301992361114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45957.301992361114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45957.301992361114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45957.301992361114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45957.301992361114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45957.301992361114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45957.301992361114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45957.301992361114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45957.301992361114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45957.301992361114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45957.301992361114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45957.301992361114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45957.301992361114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45957.301992361114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45957.301992361114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45957.301992361114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45957.301992361114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45957.301992361114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45957.301992361114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45957.301992361114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45957.301992361114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45957.301992361114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45957.301992361114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45957.301992361114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45957.301992361114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45957.301992361114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45957.301992361114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45957.301992361114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45957.301992361114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45957.301992361114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45957.301992361114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45957.301992361114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45957.301992361114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45957.301992361114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45957.301992361114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45957.301992361114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45957.301992361114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45957.301992361114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45957.301992361114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45957.301992361114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45957.301992361114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45957.301992361114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45957.301992361114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45957.301992361114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45957.301992361114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45957.301992361114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45957.301992361114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45957.301992361114</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8" ht="15"/>
    <row r="1299"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39099</v>
      </c>
      <c r="B2" s="103" t="str">
        <f>IFERROR(VLOOKUP(D2,DB!A:K,11,0),"")</f>
        <v>R6</v>
      </c>
      <c r="C2" s="105">
        <v>6</v>
      </c>
      <c r="D2" s="103" t="s">
        <v>36936</v>
      </c>
      <c r="E2" s="106" t="s">
        <v>39079</v>
      </c>
      <c r="F2" s="107">
        <v>45957.288703703707</v>
      </c>
      <c r="G2" s="77">
        <f ca="1">IFERROR(NOW()-F2,"-")</f>
        <v>1.3288657406519633E-2</v>
      </c>
      <c r="H2" s="107">
        <v>45957.278124999997</v>
      </c>
      <c r="I2" s="103" t="str">
        <f>IFERROR(VLOOKUP(D2,DB!A:F,6,0),"")</f>
        <v>SCECO</v>
      </c>
      <c r="J2" s="102" t="str">
        <f>IFERROR(VLOOKUP(D2,DB!A:G,7,0),"")</f>
        <v>Vandalized</v>
      </c>
      <c r="K2" s="108" t="s">
        <v>39100</v>
      </c>
      <c r="L2" s="109" t="str">
        <f>IFERROR(VLOOKUP(D2,DB!A:I,9,0),"")</f>
        <v>Latis</v>
      </c>
    </row>
    <row r="3" spans="1:16383" ht="31.5" customHeight="1">
      <c r="A3" s="104"/>
      <c r="B3" s="103" t="str">
        <f>IFERROR(VLOOKUP(D3,DB!A:K,11,0),"")</f>
        <v/>
      </c>
      <c r="C3" s="105"/>
      <c r="D3" s="103"/>
      <c r="E3" s="106"/>
      <c r="F3" s="107"/>
      <c r="G3" s="77">
        <f ca="1">IFERROR(NOW()-F3,"-")</f>
        <v>45957.301992361114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45957.301992361114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45957.301992361114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45957.301992361114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45957.301992361114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45957.301992361114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45957.301992361114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45957.301992361114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45957.301992361114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45957.301992361114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45957.301992361114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45957.301992361114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45957.301992361114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45957.301992361114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45957.301992361114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45957.301992361114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45957.301992361114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45957.301992361114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45957.301992361114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45957.301992361114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45957.301992361114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45957.301992361114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45957.301992361114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45957.301992361114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45957.301992361114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45957.301992361114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45957.301992361114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45957.301992361114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45957.301992361114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45957.301992361114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45957.301992361114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45957.301992361114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45957.301992361114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45957.301992361114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45957.301992361114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45957.301992361114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45957.301992361114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45957.301992361114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45957.301992361114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45957.301992361114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45957.301992361114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45957.301992361114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45957.301992361114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45957.301992361114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45957.301992361114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45957.301992361114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45957.301992361114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45957.301992361114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45957.301992361114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45957.301992361114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45957.301992361114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45957.301992361114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45957.301992361114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45957.301992361114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45957.301992361114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45957.301992361114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45957.301992361114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45957.301992361114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45957.301992361114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45957.301992361114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45957.301992361114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45957.301992361114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45957.301992361114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45957.301992361114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45957.301992361114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45957.301992361114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45957.301992361114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45957.301992361114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45957.301992361114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45957.301992361114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45957.301992361114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45957.301992361114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45957.301992361114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45957.301992361114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45957.301992361114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45957.301992361114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45957.301992361114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45957.301992361114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45957.301992361114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45957.301992361114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45957.301992361114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45957.301992361114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45957.301992361114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45957.301992361114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45957.301992361114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45957.301992361114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45957.301992361114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45957.301992361114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45957.301992361114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45957.301992361114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45957.301992361114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45957.301992361114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45957.301992361114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45957.301992361114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45957.301992361114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45957.301992361114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45957.301992361114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45957.301992361114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45957.301992361114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45957.301992361114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45957.301992361114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45957.301992361114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45957.301992361114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45957.301992361114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45957.301992361114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45957.301992361114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45957.301992361114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45957.301992361114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45957.301992361114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45957.301992361114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45957.301992361114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45957.301992361114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45957.301992361114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45957.301992361114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45957.301992361114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45957.301992361114</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2025-10-27T04:16:50Z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