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94" documentId="120_S{2AC9BD13-BADA-5192-A53E-5A8FF88502F6}" xr6:coauthVersionLast="47" xr6:coauthVersionMax="47" xr10:uidLastSave="{849984B1-F89C-4528-AA50-8DAEEF81369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<sst xmlns="http://schemas.openxmlformats.org/spreadsheetml/2006/main" count="180272" uniqueCount="39122">
  <si>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</si>
  <si>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</si>
  <si>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</si>
  <si>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</si>
  <si>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</si>
  <si>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</si>
  <si>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</si>
  <si>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</si>
  <si>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</si>
  <si>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</si>
  <si>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</si>
  <si>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</si>
  <si>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</si>
  <si>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</si>
  <si>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</si>
  <si>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</si>
  <si>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</si>
  <si>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</si>
  <si>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</si>
  <si>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</si>
  <si>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</si>
  <si>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</si>
  <si>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</si>
  <si>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</si>
  <si>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</si>
  <si>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</si>
  <si>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</si>
  <si>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</si>
  <si>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</si>
  <si>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</si>
  <si>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</si>
  <si>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</si>
  <si>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</si>
  <si>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</si>
  <si>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</si>
  <si>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</si>
  <si>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</si>
  <si>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</si>
  <si>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</si>
  <si>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</si>
  <si>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</si>
  <si>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</si>
  <si>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</si>
  <si>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</si>
  <si>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</si>
  <si>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</si>
  <si>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</si>
  <si>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</si>
  <si>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</si>
  <si>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</si>
  <si>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</si>
  <si>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</si>
  <si>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</si>
  <si>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</si>
  <si>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</si>
  <si>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</si>
  <si>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</si>
  <si>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</si>
  <si>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</si>
  <si>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</si>
  <si>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</si>
  <si>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</si>
  <si>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</si>
  <si>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</si>
  <si>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</si>
  <si>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</si>
  <si>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</si>
  <si>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</si>
  <si>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</si>
  <si>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</si>
  <si>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</si>
  <si>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</si>
  <si>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</si>
  <si>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</si>
  <si>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</si>
  <si>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</si>
  <si>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</si>
  <si>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</si>
  <si>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</si>
  <si>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</si>
  <si>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</si>
  <si>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</si>
  <si>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</si>
  <si>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</si>
  <si>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</si>
  <si>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</si>
  <si>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</si>
  <si>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</si>
  <si>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</si>
  <si>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</si>
  <si>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</si>
  <si>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</si>
  <si>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</si>
  <si>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</si>
  <si>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</si>
  <si>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</si>
  <si>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</si>
  <si>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</si>
  <si>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</si>
  <si>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</si>
  <si>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</si>
  <si>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</si>
  <si>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</si>
  <si>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</si>
  <si>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</si>
  <si>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</si>
  <si>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</si>
  <si>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</si>
  <si>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</si>
  <si>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</si>
  <si>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</si>
  <si>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</si>
  <si>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</si>
  <si>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</si>
  <si>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</si>
  <si>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</si>
  <si>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</si>
  <si>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</si>
  <si>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</si>
  <si>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</si>
  <si>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</si>
  <si>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</si>
  <si>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</si>
  <si>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</si>
  <si>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</si>
  <si>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</si>
  <si>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</si>
  <si>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</si>
  <si>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</si>
  <si>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</si>
  <si>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</si>
  <si>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</si>
  <si>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</si>
  <si>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</si>
  <si>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</si>
  <si>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</si>
  <si>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</si>
  <si>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</si>
  <si>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</si>
  <si>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</si>
  <si>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</si>
  <si>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</si>
  <si>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</si>
  <si>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</si>
  <si>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</si>
  <si>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</si>
  <si>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</si>
  <si>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</si>
  <si>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</si>
  <si>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</si>
  <si>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</si>
  <si>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</si>
  <si>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</si>
  <si>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</si>
  <si>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</si>
  <si>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</si>
  <si>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</si>
  <si>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</si>
  <si>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</si>
  <si>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</si>
  <si>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</si>
  <si>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</si>
  <si>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</si>
  <si>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</si>
  <si>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</si>
  <si>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</si>
  <si>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</si>
  <si>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</si>
  <si>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</si>
  <si>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</si>
  <si>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</si>
  <si>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</si>
  <si>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</si>
  <si>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</si>
  <si>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</si>
  <si>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</si>
  <si>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</si>
  <si>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</si>
  <si>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</si>
  <si>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</si>
  <si>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</si>
  <si>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</si>
  <si>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</si>
  <si>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</si>
  <si>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</si>
  <si>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</si>
  <si>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</si>
  <si>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</si>
  <si>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</si>
  <si>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</si>
  <si>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</si>
  <si>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</si>
  <si>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</si>
  <si>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</si>
  <si>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</si>
  <si>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</si>
  <si>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</si>
  <si>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</si>
  <si>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</si>
  <si>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</si>
  <si>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</si>
  <si>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</si>
  <si>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</si>
  <si>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</si>
  <si>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</si>
  <si>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</si>
  <si>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</si>
  <si>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</si>
  <si>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</si>
  <si>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</si>
  <si>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</si>
  <si>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</si>
  <si>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</si>
  <si>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</si>
  <si>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</si>
  <si>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</si>
  <si>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</si>
  <si>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</si>
  <si>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</si>
  <si>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</si>
  <si>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</si>
  <si>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</si>
  <si>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</si>
  <si>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</si>
  <si>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</si>
  <si>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</si>
  <si>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</si>
  <si>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</si>
  <si>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</si>
  <si>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</si>
  <si>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</si>
  <si>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</si>
  <si>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</si>
  <si>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</si>
  <si>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</si>
  <si>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</si>
  <si>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</si>
  <si>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</si>
  <si>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</si>
  <si>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</si>
  <si>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</si>
  <si>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</si>
  <si>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</si>
  <si>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</si>
  <si>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</si>
  <si>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</si>
  <si>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</si>
  <si>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</si>
  <si>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</si>
  <si>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</si>
  <si>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</si>
  <si>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</si>
  <si>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</si>
  <si>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</si>
  <si>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</si>
  <si>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</si>
  <si>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</si>
  <si>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</si>
  <si>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</si>
  <si>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</si>
  <si>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</si>
  <si>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</si>
  <si>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</si>
  <si>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</si>
  <si>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</si>
  <si>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</si>
  <si>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</si>
  <si>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</si>
  <si>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</si>
  <si>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</si>
  <si>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</si>
  <si>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</si>
  <si>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</si>
  <si>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</si>
  <si>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</si>
  <si>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</si>
  <si>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</si>
  <si>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</si>
  <si>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</si>
  <si>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</si>
  <si>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</si>
  <si>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</si>
  <si>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</si>
  <si>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</si>
  <si>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</si>
  <si>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</si>
  <si>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</si>
  <si>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</si>
  <si>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</si>
  <si>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</si>
  <si>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</si>
  <si>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</si>
  <si>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</si>
  <si>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</si>
  <si>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</si>
  <si>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</si>
  <si>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</si>
  <si>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</si>
  <si>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</si>
  <si>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</si>
  <si>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</si>
  <si>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</si>
  <si>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</si>
  <si>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</si>
  <si>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</si>
  <si>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</si>
  <si>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</si>
  <si>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</si>
  <si>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</si>
  <si>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</si>
  <si>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</si>
  <si>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</si>
  <si>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</si>
  <si>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</si>
  <si>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</si>
  <si>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</si>
  <si>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</si>
  <si>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</si>
  <si>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</si>
  <si>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</si>
  <si>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</si>
  <si>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</si>
  <si>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</si>
  <si>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</si>
  <si>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</si>
  <si>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</si>
  <si>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</si>
  <si>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</si>
  <si>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</si>
  <si>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</si>
  <si>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</si>
  <si>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</si>
  <si>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</si>
  <si>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</si>
  <si>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</si>
  <si>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</si>
  <si>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</si>
  <si>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</si>
  <si>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</si>
  <si>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</si>
  <si>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</si>
  <si>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</si>
  <si>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</si>
  <si>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</si>
  <si>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</si>
  <si>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</si>
  <si>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</si>
  <si>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</si>
  <si>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</si>
  <si>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</si>
  <si>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</si>
  <si>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</si>
  <si>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</si>
  <si>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</si>
  <si>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</si>
  <si>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</si>
  <si>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</si>
  <si>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</si>
  <si>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</si>
  <si>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</si>
  <si>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</si>
  <si>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</si>
  <si>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</si>
  <si>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</si>
  <si>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</si>
  <si>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</si>
  <si>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</si>
  <si>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</si>
  <si>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</si>
  <si>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</si>
  <si>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</si>
  <si>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</si>
  <si>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</si>
  <si>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</si>
  <si>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</si>
  <si>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</si>
  <si>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</si>
  <si>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</si>
  <si>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</si>
  <si>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</si>
  <si>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</si>
  <si>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</si>
  <si>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</si>
  <si>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</si>
  <si>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</si>
  <si>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</si>
  <si>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</si>
  <si>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</si>
  <si>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</si>
  <si>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</si>
  <si>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</si>
  <si>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</si>
  <si>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</si>
  <si>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</si>
  <si>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</si>
  <si>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</si>
  <si>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</si>
  <si>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</si>
  <si>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</si>
  <si>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</si>
  <si>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</si>
  <si>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</si>
  <si>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</si>
  <si>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</si>
  <si>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</si>
  <si>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</si>
  <si>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</si>
  <si>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</si>
  <si>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</si>
  <si>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</si>
  <si>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</si>
  <si>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</si>
  <si>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</si>
  <si>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</si>
  <si>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</si>
  <si>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</si>
  <si>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</si>
  <si>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</si>
  <si>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</si>
  <si>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</si>
  <si>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</si>
  <si>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</si>
  <si>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</si>
  <si>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</si>
  <si>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</si>
  <si>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</si>
  <si>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</si>
  <si>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</si>
  <si>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</si>
  <si>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</si>
  <si>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</si>
  <si>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</si>
  <si>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</si>
  <si>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</si>
  <si>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</si>
  <si>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</si>
  <si>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</si>
  <si>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</si>
  <si>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</si>
  <si>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</si>
  <si>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</si>
  <si>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</si>
  <si>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</si>
  <si>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</si>
  <si>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</si>
  <si>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</si>
  <si>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</si>
  <si>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</si>
  <si>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</si>
  <si>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</si>
  <si>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</si>
  <si>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</si>
  <si>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</si>
  <si>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</si>
  <si>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</si>
  <si>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</si>
  <si>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</si>
  <si>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</si>
  <si>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</si>
  <si>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</si>
  <si>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</si>
  <si>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</si>
  <si>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</si>
  <si>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</si>
  <si>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</si>
  <si>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</si>
  <si>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</si>
  <si>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</si>
  <si>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</si>
  <si>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</si>
  <si>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</si>
  <si>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</si>
  <si>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</si>
  <si>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</si>
  <si>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</si>
  <si>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</si>
  <si>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</si>
  <si>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</si>
  <si>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</si>
  <si>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</si>
  <si>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</si>
  <si>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</si>
  <si>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</si>
  <si>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</si>
  <si>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</si>
  <si>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</si>
  <si>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</si>
  <si>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</si>
  <si>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</si>
  <si>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</si>
  <si>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</si>
  <si>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</si>
  <si>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</si>
  <si>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</si>
  <si>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</si>
  <si>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</si>
  <si>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</si>
  <si>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</si>
  <si>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</si>
  <si>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</si>
  <si>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</si>
  <si>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</si>
  <si>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</si>
  <si>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</si>
  <si>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</si>
  <si>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</si>
  <si>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</si>
  <si>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</si>
  <si>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</si>
  <si>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</si>
  <si>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</si>
  <si>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</si>
  <si>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</si>
  <si>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</si>
  <si>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</si>
  <si>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</si>
  <si>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</si>
  <si>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</si>
  <si>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</si>
  <si>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</si>
  <si>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</si>
  <si>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</si>
  <si>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</si>
  <si>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</si>
  <si>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</si>
  <si>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</si>
  <si>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</si>
  <si>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</si>
  <si>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</si>
  <si>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</si>
  <si>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</si>
  <si>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</si>
  <si>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</si>
  <si>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</si>
  <si>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</si>
  <si>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</si>
  <si>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</si>
  <si>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</si>
  <si>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</si>
  <si>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</si>
  <si>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</si>
  <si>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</si>
  <si>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</si>
  <si>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</si>
  <si>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</si>
  <si>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</si>
  <si>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</si>
  <si>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</si>
  <si>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</si>
  <si>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</si>
  <si>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</si>
  <si>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</si>
  <si>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</si>
  <si>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</si>
  <si>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</si>
  <si>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</si>
  <si>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</si>
  <si>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</si>
  <si>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</si>
  <si>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</si>
  <si>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</si>
  <si>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</si>
  <si>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</si>
  <si>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</si>
  <si>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</si>
  <si>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</si>
  <si>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</si>
  <si>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</si>
  <si>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</si>
  <si>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</si>
  <si>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</si>
  <si>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</si>
  <si>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</si>
  <si>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</si>
  <si>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</si>
  <si>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</si>
  <si>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</si>
  <si>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</si>
  <si>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</si>
  <si>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</si>
  <si>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</si>
  <si>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</si>
  <si>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</si>
  <si>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</si>
  <si>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</si>
  <si>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</si>
  <si>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</si>
  <si>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</si>
  <si>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</si>
  <si>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</si>
  <si>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</si>
  <si>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</si>
  <si>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</si>
  <si>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</si>
  <si>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</si>
  <si>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</si>
  <si>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</si>
  <si>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</si>
  <si>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</si>
  <si>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</si>
  <si>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</si>
  <si>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</si>
  <si>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</si>
  <si>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</si>
  <si>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</si>
  <si>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</si>
  <si>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</si>
  <si>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</si>
  <si>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</si>
  <si>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</si>
  <si>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</si>
  <si>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</si>
  <si>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</si>
  <si>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</si>
  <si>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</si>
  <si>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</si>
  <si>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</si>
  <si>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</si>
  <si>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</si>
  <si>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</si>
  <si>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</si>
  <si>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</si>
  <si>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</si>
  <si>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</si>
  <si>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</si>
  <si>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</si>
  <si>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</si>
  <si>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</si>
  <si>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</si>
  <si>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</si>
  <si>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</si>
  <si>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</si>
  <si>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</si>
  <si>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</si>
  <si>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</si>
  <si>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</si>
  <si>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</si>
  <si>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</si>
  <si>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</si>
  <si>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</si>
  <si>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</si>
  <si>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</si>
  <si>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</si>
  <si>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</si>
  <si>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</si>
  <si>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</si>
  <si>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</si>
  <si>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</si>
  <si>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</si>
  <si>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</si>
  <si>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</si>
  <si>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</si>
  <si>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</si>
  <si>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</si>
  <si>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</si>
  <si>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</si>
  <si>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</si>
  <si>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</si>
  <si>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</si>
  <si>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</si>
  <si>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</si>
  <si>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</si>
  <si>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</si>
  <si>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</si>
  <si>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</si>
  <si>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</si>
  <si>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</si>
  <si>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</si>
  <si>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</si>
  <si>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</si>
  <si>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</si>
  <si>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</si>
  <si>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</si>
  <si>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</si>
  <si>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</si>
  <si>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</si>
  <si>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</si>
  <si>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</si>
  <si>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</si>
  <si>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</si>
  <si>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</si>
  <si>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</si>
  <si>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</si>
  <si>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</si>
  <si>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</si>
  <si>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</si>
  <si>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</si>
  <si>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</si>
  <si>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</si>
  <si>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</si>
  <si>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</si>
  <si>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</si>
  <si>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</si>
  <si>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</si>
  <si>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</si>
  <si>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</si>
  <si>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</si>
  <si>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</si>
  <si>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</si>
  <si>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</si>
  <si>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</si>
  <si>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</si>
  <si>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</si>
  <si>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</si>
  <si>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</si>
  <si>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</si>
  <si>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</si>
  <si>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</si>
  <si>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</si>
  <si>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</si>
  <si>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</si>
  <si>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</si>
  <si>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</si>
  <si>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</si>
  <si>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</si>
  <si>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</si>
  <si>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</si>
  <si>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</si>
  <si>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</si>
  <si>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</si>
  <si>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</si>
  <si>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</si>
  <si>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</si>
  <si>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</si>
  <si>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</si>
  <si>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</si>
  <si>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</si>
  <si>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</si>
  <si>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</si>
  <si>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</si>
  <si>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</si>
  <si>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</si>
  <si>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</si>
  <si>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</si>
  <si>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</si>
  <si>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</si>
  <si>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</si>
  <si>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</si>
  <si>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</si>
  <si>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</si>
  <si>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</si>
  <si>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</si>
  <si>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</si>
  <si>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</si>
  <si>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</si>
  <si>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</si>
  <si>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</si>
  <si>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</si>
  <si>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</si>
  <si>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</si>
  <si>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</si>
  <si>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</si>
  <si>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</si>
  <si>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</si>
  <si>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</si>
  <si>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</si>
  <si>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</si>
  <si>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</si>
  <si>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</si>
  <si>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</si>
  <si>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</si>
  <si>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</si>
  <si>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</si>
  <si>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</si>
  <si>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</si>
  <si>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</si>
  <si>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</si>
  <si>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</si>
  <si>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</si>
  <si>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</si>
  <si>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</si>
  <si>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</si>
  <si>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</si>
  <si>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</si>
  <si>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</si>
  <si>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</si>
  <si>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</si>
  <si>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</si>
  <si>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</si>
  <si>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</si>
  <si>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</si>
  <si>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</si>
  <si>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</si>
  <si>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</si>
  <si>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</si>
  <si>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</si>
  <si>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</si>
  <si>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</si>
  <si>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</si>
  <si>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</si>
  <si>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</si>
  <si>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</si>
  <si>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</si>
  <si>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</si>
  <si>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</si>
  <si>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</si>
  <si>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</si>
  <si>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</si>
  <si>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</si>
  <si>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</si>
  <si>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</si>
  <si>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</si>
  <si>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</si>
  <si>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</si>
  <si>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</si>
  <si>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</si>
  <si>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</si>
  <si>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</si>
  <si>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</si>
  <si>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</si>
  <si>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</si>
  <si>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</si>
  <si>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</si>
  <si>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</si>
  <si>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</si>
  <si>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</si>
  <si>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</si>
  <si>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</si>
  <si>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</si>
  <si>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</si>
  <si>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</si>
  <si>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</si>
  <si>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</si>
  <si>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</si>
  <si>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</si>
  <si>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</si>
  <si>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</si>
  <si>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</si>
  <si>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</si>
  <si>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</si>
  <si>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</si>
  <si>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</si>
  <si>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</si>
  <si>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</si>
  <si>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</si>
  <si>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</si>
  <si>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</si>
  <si>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</si>
  <si>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</si>
  <si>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</si>
  <si>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</si>
  <si>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</si>
  <si>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</si>
  <si>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</si>
  <si>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</si>
  <si>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</si>
  <si>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</si>
  <si>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</si>
  <si>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</si>
  <si>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</si>
  <si>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</si>
  <si>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</si>
  <si>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</si>
  <si>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</si>
  <si>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</si>
  <si>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</si>
  <si>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</si>
  <si>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</si>
  <si>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</si>
  <si>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</si>
  <si>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</si>
  <si>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</si>
  <si>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</si>
  <si>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</si>
  <si>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</si>
  <si>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</si>
  <si>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</si>
  <si>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</si>
  <si>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</si>
  <si>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</si>
  <si>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</si>
  <si>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</si>
  <si>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</si>
  <si>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</si>
  <si>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</si>
  <si>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</si>
  <si>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</si>
  <si>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</si>
  <si>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</si>
  <si>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</si>
  <si>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</si>
  <si>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</si>
  <si>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</si>
  <si>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</si>
  <si>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</si>
  <si>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</si>
  <si>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</si>
  <si>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</si>
  <si>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</si>
  <si>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</si>
  <si>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</si>
  <si>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</si>
  <si>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</si>
  <si>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</si>
  <si>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</si>
  <si>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</si>
  <si>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</si>
  <si>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</si>
  <si>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</si>
  <si>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</si>
  <si>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</si>
  <si>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</si>
  <si>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</si>
  <si>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</si>
  <si>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</si>
  <si>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</si>
  <si>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</si>
  <si>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</si>
  <si>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</si>
  <si>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</si>
  <si>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</si>
  <si>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</si>
  <si>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</si>
  <si>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</si>
  <si>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</si>
  <si>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</si>
  <si>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</si>
  <si>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</si>
  <si>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</si>
  <si>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</si>
  <si>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</si>
  <si>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</si>
  <si>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</si>
  <si>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</si>
  <si>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</si>
  <si>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</si>
  <si>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</si>
  <si>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</si>
  <si>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</si>
  <si>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</si>
  <si>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</si>
  <si>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</si>
  <si>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</si>
  <si>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</si>
  <si>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</si>
  <si>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</si>
  <si>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</si>
  <si>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</si>
  <si>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</si>
  <si>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</si>
  <si>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</si>
  <si>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</si>
  <si>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</si>
  <si>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</si>
  <si>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</si>
  <si>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</si>
  <si>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</si>
  <si>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</si>
  <si>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</si>
  <si>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</si>
  <si>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</si>
  <si>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</si>
  <si>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</si>
  <si>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</si>
  <si>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</si>
  <si>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</si>
  <si>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</si>
  <si>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</si>
  <si>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</si>
  <si>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</si>
  <si>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</si>
  <si>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</si>
  <si>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</si>
  <si>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</si>
  <si>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</si>
  <si>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</si>
  <si>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</si>
  <si>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</si>
  <si>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</si>
  <si>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</si>
  <si>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</si>
  <si>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</si>
  <si>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</si>
  <si>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</si>
  <si>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</si>
  <si>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</si>
  <si>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</si>
  <si>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</si>
  <si>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</si>
  <si>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</si>
  <si>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</si>
  <si>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</si>
  <si>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</si>
  <si>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</si>
  <si>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</si>
  <si>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</si>
  <si>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</si>
  <si>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</si>
  <si>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</si>
  <si>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</si>
  <si>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</si>
  <si>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</si>
  <si>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</si>
  <si>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</si>
  <si>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</si>
  <si>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</si>
  <si>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</si>
  <si>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</si>
  <si>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</si>
  <si>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</si>
  <si>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</si>
  <si>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</si>
  <si>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</si>
  <si>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</si>
  <si>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</si>
  <si>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</si>
  <si>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</si>
  <si>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</si>
  <si>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</si>
  <si>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</si>
  <si>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</si>
  <si>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</si>
  <si>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</si>
  <si>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</si>
  <si>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</si>
  <si>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</si>
  <si>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</si>
  <si>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</si>
  <si>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</si>
  <si>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</si>
  <si>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</si>
  <si>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</si>
  <si>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</si>
  <si>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</si>
  <si>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</si>
  <si>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</si>
  <si>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</si>
  <si>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</si>
  <si>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</si>
  <si>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</si>
  <si>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</si>
  <si>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</si>
  <si>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</si>
  <si>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</si>
  <si>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</si>
  <si>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</si>
  <si>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</si>
  <si>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</si>
  <si>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</si>
  <si>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</si>
  <si>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</si>
  <si>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</si>
  <si>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</si>
  <si>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</si>
  <si>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</si>
  <si>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</si>
  <si>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</si>
  <si>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</si>
  <si>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</si>
  <si>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</si>
  <si>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</si>
  <si>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</si>
  <si>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</si>
  <si>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</si>
  <si>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</si>
  <si>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</si>
  <si>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</si>
  <si>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</si>
  <si>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</si>
  <si>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</si>
  <si>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</si>
  <si>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</si>
  <si>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</si>
  <si>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</si>
  <si>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</si>
  <si>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</si>
  <si>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</si>
  <si>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</si>
  <si>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</si>
  <si>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</si>
  <si>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</si>
  <si>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</si>
  <si>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</si>
  <si>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</si>
  <si>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</si>
  <si>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</si>
  <si>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</si>
  <si>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</si>
  <si>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</si>
  <si>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</si>
  <si>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</si>
  <si>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</si>
  <si>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</si>
  <si>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</si>
  <si>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</si>
  <si>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</si>
  <si>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</si>
  <si>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</si>
  <si>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</si>
  <si>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</si>
  <si>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</si>
  <si>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</si>
  <si>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</si>
  <si>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</si>
  <si>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</si>
  <si>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</si>
  <si>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</si>
  <si>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</si>
  <si>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</si>
  <si>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</si>
  <si>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</si>
  <si>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</si>
  <si>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</si>
  <si>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</si>
  <si>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</si>
  <si>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</si>
  <si>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</si>
  <si>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</si>
  <si>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</si>
  <si>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</si>
  <si>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</si>
  <si>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</si>
  <si>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</si>
  <si>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</si>
  <si>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</si>
  <si>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</si>
  <si>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</si>
  <si>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</si>
  <si>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</si>
  <si>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</si>
  <si>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</si>
  <si>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</si>
  <si>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</si>
  <si>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</si>
  <si>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</si>
  <si>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</si>
  <si>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</si>
  <si>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</si>
  <si>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</si>
  <si>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</si>
  <si>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</si>
  <si>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</si>
  <si>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</si>
  <si>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</si>
  <si>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</si>
  <si>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</si>
  <si>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</si>
  <si>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</si>
  <si>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</si>
  <si>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</si>
  <si>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</si>
  <si>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</si>
  <si>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</si>
  <si>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</si>
  <si>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</si>
  <si>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</si>
  <si>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</si>
  <si>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</si>
  <si>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</si>
  <si>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</si>
  <si>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</si>
  <si>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</si>
  <si>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</si>
  <si>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</si>
  <si>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</si>
  <si>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</si>
  <si>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</si>
  <si>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</si>
  <si>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</si>
  <si>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</si>
  <si>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</si>
  <si>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</si>
  <si>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</si>
  <si>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</si>
  <si>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</si>
  <si>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</si>
  <si>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</si>
  <si>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</si>
  <si>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</si>
  <si>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</si>
  <si>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</si>
  <si>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</si>
  <si>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</si>
  <si>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</si>
  <si>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</si>
  <si>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</si>
  <si>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</si>
  <si>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</si>
  <si>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</si>
  <si>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</si>
  <si>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</si>
  <si>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</si>
  <si>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</si>
  <si>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</si>
  <si>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</si>
  <si>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</si>
  <si>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</si>
  <si>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</si>
  <si>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</si>
  <si>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</si>
  <si>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</si>
  <si>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</si>
  <si>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</si>
  <si>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</si>
  <si>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</si>
  <si>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</si>
  <si>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</si>
  <si>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</si>
  <si>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</si>
  <si>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</si>
  <si>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</si>
  <si>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</si>
  <si>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</si>
  <si>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</si>
  <si>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</si>
  <si>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</si>
  <si>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</si>
  <si>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</si>
  <si>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</si>
  <si>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</si>
  <si>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</si>
  <si>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</si>
  <si>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</si>
  <si>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</si>
  <si>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</si>
  <si>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</si>
  <si>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</si>
  <si>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</si>
  <si>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</si>
  <si>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</si>
  <si>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</si>
  <si>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</si>
  <si>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</si>
  <si>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</si>
  <si>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</si>
  <si>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</si>
  <si>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</si>
  <si>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</si>
  <si>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</si>
  <si>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</si>
  <si>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</si>
  <si>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</si>
  <si>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</si>
  <si>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</si>
  <si>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</si>
  <si>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</si>
  <si>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</si>
  <si>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</si>
  <si>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</si>
  <si>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</si>
  <si>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</si>
  <si>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</si>
  <si>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</si>
  <si>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</si>
  <si>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</si>
  <si>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</si>
  <si>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</si>
  <si>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</si>
  <si>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</si>
  <si>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</si>
  <si>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</si>
  <si>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</si>
  <si>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</si>
  <si>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</si>
  <si>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</si>
  <si>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</si>
  <si>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</si>
  <si>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</si>
  <si>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</si>
  <si>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</si>
  <si>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</si>
  <si>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</si>
  <si>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</si>
  <si>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</si>
  <si>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</si>
  <si>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</si>
  <si>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</si>
  <si>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</si>
  <si>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</si>
  <si>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</si>
  <si>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</si>
  <si>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</si>
  <si>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</si>
  <si>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</si>
  <si>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</si>
  <si>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</si>
  <si>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</si>
  <si>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</si>
  <si>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</si>
  <si>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</si>
  <si>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</si>
  <si>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</si>
  <si>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</si>
  <si>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</si>
  <si>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</si>
  <si>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</si>
  <si>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</si>
  <si>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</si>
  <si>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</si>
  <si>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</si>
  <si>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</si>
  <si>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</si>
  <si>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</si>
  <si>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</si>
  <si>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</si>
  <si>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</si>
  <si>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</si>
  <si>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</si>
  <si>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</si>
  <si>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</si>
  <si>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</si>
  <si>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</si>
  <si>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</si>
  <si>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</si>
  <si>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</si>
  <si>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</si>
  <si>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</si>
  <si>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</si>
  <si>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</si>
  <si>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</si>
  <si>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</si>
  <si>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</si>
  <si>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</si>
  <si>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</si>
  <si>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</si>
  <si>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</si>
  <si>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</si>
  <si>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</si>
  <si>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</si>
  <si>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</si>
  <si>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</si>
  <si>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</si>
  <si>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</si>
  <si>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</si>
  <si>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</si>
  <si>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</si>
  <si>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</si>
  <si>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</si>
  <si>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</si>
  <si>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</si>
  <si>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</si>
  <si>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</si>
  <si>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</si>
  <si>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</si>
  <si>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</si>
  <si>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</si>
  <si>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</si>
  <si>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</si>
  <si>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</si>
  <si>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</si>
  <si>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</si>
  <si>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</si>
  <si>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</si>
  <si>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</si>
  <si>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</si>
  <si>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</si>
  <si>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</si>
  <si>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</si>
  <si>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</si>
  <si>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</si>
  <si>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</si>
  <si>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</si>
  <si>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</si>
  <si>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</si>
  <si>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</si>
  <si>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</si>
  <si>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</si>
  <si>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</si>
  <si>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</si>
  <si>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</si>
  <si>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</si>
  <si>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</si>
  <si>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</si>
  <si>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</si>
  <si>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</si>
  <si>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</si>
  <si>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</si>
  <si>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</si>
  <si>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</si>
  <si>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</si>
  <si>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</si>
  <si>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</si>
  <si>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</si>
  <si>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</si>
  <si>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</si>
  <si>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</si>
  <si>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</si>
  <si>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</si>
  <si>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</si>
  <si>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</si>
  <si>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</si>
  <si>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</si>
  <si>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</si>
  <si>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</si>
  <si>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</si>
  <si>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</si>
  <si>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</si>
  <si>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</si>
  <si>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</si>
  <si>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</si>
  <si>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</si>
  <si>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</si>
  <si>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</si>
  <si>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</si>
  <si>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</si>
  <si>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</si>
  <si>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</si>
  <si>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</si>
  <si>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</si>
  <si>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</si>
  <si>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</si>
  <si>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</si>
  <si>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</si>
  <si>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</si>
  <si>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</si>
  <si>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</si>
  <si>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</si>
  <si>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</si>
  <si>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</si>
  <si>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</si>
  <si>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</si>
  <si>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</si>
  <si>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</si>
  <si>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</si>
  <si>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</si>
  <si>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</si>
  <si>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</si>
  <si>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</si>
  <si>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</si>
  <si>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</si>
  <si>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</si>
  <si>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</si>
  <si>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</si>
  <si>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</si>
  <si>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</si>
  <si>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</si>
  <si>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</si>
  <si>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</si>
  <si>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</si>
  <si>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</si>
  <si>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</si>
  <si>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</si>
  <si>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</si>
  <si>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</si>
  <si>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</si>
  <si>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</si>
  <si>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</si>
  <si>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</si>
  <si>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</si>
  <si>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</si>
  <si>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</si>
  <si>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</si>
  <si>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</si>
  <si>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</si>
  <si>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</si>
  <si>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</si>
  <si>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</si>
  <si>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</si>
  <si>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</si>
  <si>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</si>
  <si>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</si>
  <si>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</si>
  <si>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</si>
  <si>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</si>
  <si>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</si>
  <si>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</si>
  <si>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</si>
  <si>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</si>
  <si>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</si>
  <si>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</si>
  <si>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</si>
  <si>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</si>
  <si>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</si>
  <si>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</si>
  <si>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</si>
  <si>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</si>
  <si>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</si>
  <si>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</si>
  <si>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</si>
  <si>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</si>
  <si>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</si>
  <si>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</si>
  <si>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</si>
  <si>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</si>
  <si>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</si>
  <si>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</si>
  <si>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</si>
  <si>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</si>
  <si>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</si>
  <si>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</si>
  <si>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</si>
  <si>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</si>
  <si>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</si>
  <si>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</si>
  <si>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</si>
  <si>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</si>
  <si>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</si>
  <si>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</si>
  <si>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</si>
  <si>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</si>
  <si>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</si>
  <si>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</si>
  <si>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</si>
  <si>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</si>
  <si>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</si>
  <si>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</si>
  <si>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</si>
  <si>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</si>
  <si>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</si>
  <si>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</si>
  <si>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</si>
  <si>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</si>
  <si>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</si>
  <si>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</si>
  <si>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</si>
  <si>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</si>
  <si>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</si>
  <si>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</si>
  <si>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</si>
  <si>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</si>
  <si>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</si>
  <si>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</si>
  <si>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</si>
  <si>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</si>
  <si>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</si>
  <si>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</si>
  <si>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</si>
  <si>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</si>
  <si>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</si>
  <si>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</si>
  <si>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</si>
  <si>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</si>
  <si>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</si>
  <si>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</si>
  <si>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</si>
  <si>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</si>
  <si>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</si>
  <si>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</si>
  <si>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</si>
  <si>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</si>
  <si>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</si>
  <si>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</si>
  <si>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</si>
  <si>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</si>
  <si>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</si>
  <si>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</si>
  <si>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</si>
  <si>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</si>
  <si>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</si>
  <si>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</si>
  <si>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</si>
  <si>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</si>
  <si>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</si>
  <si>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</si>
  <si>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</si>
  <si>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</si>
  <si>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</si>
  <si>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</si>
  <si>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</si>
  <si>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</si>
  <si>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</si>
  <si>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</si>
  <si>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</si>
  <si>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</si>
  <si>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</si>
  <si>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</si>
  <si>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</si>
  <si>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</si>
  <si>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</si>
  <si>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</si>
  <si>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</si>
  <si>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</si>
  <si>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</si>
  <si>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</si>
  <si>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</si>
  <si>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</si>
  <si>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</si>
  <si>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</si>
  <si>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</si>
  <si>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</si>
  <si>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</si>
  <si>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</si>
  <si>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</si>
  <si>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</si>
  <si>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</si>
  <si>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</si>
  <si>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</si>
  <si>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</si>
  <si>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</si>
  <si>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</si>
  <si>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</si>
  <si>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</si>
  <si>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</si>
  <si>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</si>
  <si>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</si>
  <si>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</si>
  <si>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</si>
  <si>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</si>
  <si>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</si>
  <si>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</si>
  <si>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</si>
  <si>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</si>
  <si>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</si>
  <si>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</si>
  <si>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</si>
  <si>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</si>
  <si>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</si>
  <si>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</si>
  <si>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</si>
  <si>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</si>
  <si>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</si>
  <si>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</si>
  <si>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</si>
  <si>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</si>
  <si>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</si>
  <si>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</si>
  <si>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</si>
  <si>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</si>
  <si>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</si>
  <si>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</si>
  <si>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</si>
  <si>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</si>
  <si>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</si>
  <si>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</si>
  <si>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</si>
  <si>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</si>
  <si>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</si>
  <si>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</si>
  <si>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</si>
  <si>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</si>
  <si>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</si>
  <si>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</si>
  <si>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</si>
  <si>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</si>
  <si>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</si>
  <si>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</si>
  <si>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</si>
  <si>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</si>
  <si>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</si>
  <si>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</si>
  <si>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</si>
  <si>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</si>
  <si>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</si>
  <si>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</si>
  <si>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</si>
  <si>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</si>
  <si>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</si>
  <si>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</si>
  <si>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</si>
  <si>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</si>
  <si>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</si>
  <si>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</si>
  <si>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</si>
  <si>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</si>
  <si>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</si>
  <si>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</si>
  <si>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</si>
  <si>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</si>
  <si>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</si>
  <si>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</si>
  <si>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</si>
  <si>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</si>
  <si>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</si>
  <si>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</si>
  <si>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</si>
  <si>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</si>
  <si>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</si>
  <si>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</si>
  <si>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</si>
  <si>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</si>
  <si>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</si>
  <si>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</si>
  <si>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</si>
  <si>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</si>
  <si>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</si>
  <si>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</si>
  <si>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</si>
  <si>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</si>
  <si>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</si>
  <si>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</si>
  <si>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</si>
  <si>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</si>
  <si>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</si>
  <si>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</si>
  <si>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</si>
  <si>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</si>
  <si>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</si>
  <si>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</si>
  <si>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</si>
  <si>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</si>
  <si>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</si>
  <si>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</si>
  <si>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</si>
  <si>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</si>
  <si>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</si>
  <si>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</si>
  <si>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</si>
  <si>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</si>
  <si>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</si>
  <si>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</si>
  <si>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</si>
  <si>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</si>
  <si>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</si>
  <si>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</si>
  <si>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</si>
  <si>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</si>
  <si>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</si>
  <si>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</si>
  <si>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</si>
  <si>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</si>
  <si>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</si>
  <si>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</si>
  <si>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</si>
  <si>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</si>
  <si>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</si>
  <si>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</si>
  <si>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</si>
  <si>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</si>
  <si>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</si>
  <si>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</si>
  <si>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</si>
  <si>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</si>
  <si>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</si>
  <si>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</si>
  <si>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</si>
  <si>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</si>
  <si>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</si>
  <si>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</si>
  <si>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</si>
  <si>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</si>
  <si>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</si>
  <si>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</si>
  <si>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</si>
  <si>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</si>
  <si>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</si>
  <si>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</si>
  <si>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</si>
  <si>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</si>
  <si>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</si>
  <si>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</si>
  <si>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</si>
  <si>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</si>
  <si>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</si>
  <si>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</si>
  <si>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</si>
  <si>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</si>
  <si>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</si>
  <si>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</si>
  <si>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</si>
  <si>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</si>
  <si>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</si>
  <si>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</si>
  <si>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</si>
  <si>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</si>
  <si>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</si>
  <si>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</si>
  <si>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</si>
  <si>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</si>
  <si>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</si>
  <si>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</si>
  <si>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</si>
  <si>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</si>
  <si>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</si>
  <si>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</si>
  <si>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</si>
  <si>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</si>
  <si>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</si>
  <si>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</si>
  <si>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</si>
  <si>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</si>
  <si>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</si>
  <si>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</si>
  <si>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</si>
  <si>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</si>
  <si>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</si>
  <si>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</si>
  <si>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</si>
  <si>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</si>
  <si>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</si>
  <si>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</si>
  <si>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</si>
  <si>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</si>
  <si>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</si>
  <si>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</si>
  <si>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</si>
  <si>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</si>
  <si>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</si>
  <si>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</si>
  <si>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</si>
  <si>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</si>
  <si>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</si>
  <si>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</si>
  <si>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</si>
  <si>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</si>
  <si>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</si>
  <si>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</si>
  <si>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</si>
  <si>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</si>
  <si>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</si>
  <si>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</si>
  <si>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</si>
  <si>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</si>
  <si>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</si>
  <si>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</si>
  <si>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</si>
  <si>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</si>
  <si>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</si>
  <si>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</si>
  <si>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</si>
  <si>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</si>
  <si>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</si>
  <si>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</si>
  <si>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</si>
  <si>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</si>
  <si>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</si>
  <si>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</si>
  <si>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</si>
  <si>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</si>
  <si>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</si>
  <si>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</si>
  <si>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</si>
  <si>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</si>
  <si>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</si>
  <si>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</si>
  <si>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</si>
  <si>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</si>
  <si>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</si>
  <si>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</si>
  <si>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</si>
  <si>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</si>
  <si>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</si>
  <si>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</si>
  <si>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</si>
  <si>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</si>
  <si>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</si>
  <si>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</si>
  <si>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</si>
  <si>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</si>
  <si>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</si>
  <si>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</si>
  <si>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</si>
  <si>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</si>
  <si>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</si>
  <si>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</si>
  <si>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</si>
  <si>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</si>
  <si>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</si>
  <si>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</si>
  <si>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</si>
  <si>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</si>
  <si>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</si>
  <si>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</si>
  <si>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</si>
  <si>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</si>
  <si>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</si>
  <si>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</si>
  <si>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</si>
  <si>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</si>
  <si>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</si>
  <si>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</si>
  <si>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</si>
  <si>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</si>
  <si>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</si>
  <si>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</si>
  <si>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</si>
  <si>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</si>
  <si>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</si>
  <si>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</si>
  <si>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</si>
  <si>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</si>
  <si>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</si>
  <si>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</si>
  <si>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</si>
  <si>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</si>
  <si>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</si>
  <si>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</si>
  <si>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</si>
  <si>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</si>
  <si>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</si>
  <si>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</si>
  <si>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</si>
  <si>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</si>
  <si>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</si>
  <si>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</si>
  <si>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</si>
  <si>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</si>
  <si>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</si>
  <si>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</si>
  <si>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</si>
  <si>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</si>
  <si>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</si>
  <si>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</si>
  <si>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</si>
  <si>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</si>
  <si>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</si>
  <si>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</si>
  <si>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</si>
  <si>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</si>
  <si>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</si>
  <si>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</si>
  <si>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</si>
  <si>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</si>
  <si>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</si>
  <si>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</si>
  <si>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</si>
  <si>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</si>
  <si>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</si>
  <si>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</si>
  <si>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</si>
  <si>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</si>
  <si>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</si>
  <si>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</si>
  <si>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</si>
  <si>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</si>
  <si>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</si>
  <si>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</si>
  <si>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</si>
  <si>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</si>
  <si>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</si>
  <si>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</si>
  <si>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</si>
  <si>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</si>
  <si>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</si>
  <si>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</si>
  <si>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</si>
  <si>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</si>
  <si>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</si>
  <si>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</si>
  <si>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</si>
  <si>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</si>
  <si>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</si>
  <si>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</si>
  <si>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</si>
  <si>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</si>
  <si>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</si>
  <si>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</si>
  <si>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</si>
  <si>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</si>
  <si>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</si>
  <si>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</si>
  <si>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</si>
  <si>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</si>
  <si>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</si>
  <si>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</si>
  <si>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</si>
  <si>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</si>
  <si>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</si>
  <si>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</si>
  <si>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</si>
  <si>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</si>
  <si>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</si>
  <si>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</si>
  <si>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</si>
  <si>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</si>
  <si>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</si>
  <si>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</si>
  <si>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</si>
  <si>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</si>
  <si>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</si>
  <si>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</si>
  <si>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</si>
  <si>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</si>
  <si>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</si>
  <si>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</si>
  <si>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</si>
  <si>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</si>
  <si>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</si>
  <si>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</si>
  <si>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</si>
  <si>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</si>
  <si>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</si>
  <si>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</si>
  <si>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</si>
  <si>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</si>
  <si>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</si>
  <si>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</si>
  <si>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</si>
  <si>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</si>
  <si>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</si>
  <si>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</si>
  <si>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</si>
  <si>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</si>
  <si>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</si>
  <si>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</si>
  <si>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</si>
  <si>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</si>
  <si>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</si>
  <si>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</si>
  <si>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</si>
  <si>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</si>
  <si>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</si>
  <si>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</si>
  <si>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</si>
  <si>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</si>
  <si>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</si>
  <si>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</si>
  <si>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</si>
  <si>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</si>
  <si>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</si>
  <si>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</si>
  <si>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</si>
  <si>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</si>
  <si>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</si>
  <si>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</si>
  <si>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</si>
  <si>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</si>
  <si>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</si>
  <si>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</si>
  <si>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</si>
  <si>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</si>
  <si>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</si>
  <si>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</si>
  <si>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</si>
  <si>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</si>
  <si>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</si>
  <si>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</si>
  <si>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</si>
  <si>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</si>
  <si>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</si>
  <si>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</si>
  <si>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</si>
  <si>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</si>
  <si>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</si>
  <si>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</si>
  <si>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</si>
  <si>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</si>
  <si>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</si>
  <si>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</si>
  <si>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</si>
  <si>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</si>
  <si>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</si>
  <si>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</si>
  <si>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</si>
  <si>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</si>
  <si>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</si>
  <si>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</si>
  <si>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</si>
  <si>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</si>
  <si>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</si>
  <si>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</si>
  <si>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</si>
  <si>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</si>
  <si>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</si>
  <si>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</si>
  <si>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</si>
  <si>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</si>
  <si>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</si>
  <si>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</si>
  <si>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</si>
  <si>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</si>
  <si>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</si>
  <si>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</si>
  <si>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</si>
  <si>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</si>
  <si>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</si>
  <si>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</si>
  <si>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</si>
  <si>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</si>
  <si>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</si>
  <si>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</si>
  <si>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</si>
  <si>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</si>
  <si>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</si>
  <si>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</si>
  <si>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</si>
  <si>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</si>
  <si>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</si>
  <si>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</si>
  <si>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</si>
  <si>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</si>
  <si>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</si>
  <si>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</si>
  <si>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</si>
  <si>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</si>
  <si>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</si>
  <si>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</si>
  <si>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</si>
  <si>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</si>
  <si>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</si>
  <si>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</si>
  <si>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</si>
  <si>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</si>
  <si>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</si>
  <si>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</si>
  <si>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</si>
  <si>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</si>
  <si>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</si>
  <si>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</si>
  <si>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</si>
  <si>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</si>
  <si>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</si>
  <si>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</si>
  <si>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</si>
  <si>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</si>
  <si>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</si>
  <si>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</si>
  <si>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</si>
  <si>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</si>
  <si>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</si>
  <si>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</si>
  <si>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</si>
  <si>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</si>
  <si>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</si>
  <si>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</si>
  <si>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</si>
  <si>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</si>
  <si>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</si>
  <si>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</si>
  <si>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</si>
  <si>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</si>
  <si>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</si>
  <si>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</si>
  <si>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</si>
  <si>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</si>
  <si>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</si>
  <si>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</si>
  <si>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</si>
  <si>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</si>
  <si>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</si>
  <si>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</si>
  <si>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</si>
  <si>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</si>
  <si>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</si>
  <si>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</si>
  <si>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</si>
  <si>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</si>
  <si>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</si>
  <si>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</si>
  <si>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</si>
  <si>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</si>
  <si>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</si>
  <si>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</si>
  <si>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</si>
  <si>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</si>
  <si>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</si>
  <si>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</si>
  <si>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</si>
  <si>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</si>
  <si>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</si>
  <si>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</si>
  <si>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</si>
  <si>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</si>
  <si>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</si>
  <si>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</si>
  <si>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</si>
  <si>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</si>
  <si>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</si>
  <si>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</si>
  <si>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</si>
  <si>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</si>
  <si>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</si>
  <si>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</si>
  <si>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</si>
  <si>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</si>
  <si>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</si>
  <si>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</si>
  <si>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</si>
  <si>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</si>
  <si>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</si>
  <si>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</si>
  <si>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</si>
  <si>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</si>
  <si>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</si>
  <si>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</si>
  <si>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</si>
  <si>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</si>
  <si>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</si>
  <si>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</si>
  <si>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</si>
  <si>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</si>
  <si>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</si>
  <si>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</si>
  <si>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</si>
  <si>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</si>
  <si>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</si>
  <si>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</si>
  <si>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</si>
  <si>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</si>
  <si>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</si>
  <si>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</si>
  <si>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</si>
  <si>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</si>
  <si>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</si>
  <si>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</si>
  <si>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</si>
  <si>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</si>
  <si>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</si>
  <si>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</si>
  <si>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</si>
  <si>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</si>
  <si>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</si>
  <si>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</si>
  <si>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</si>
  <si>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</si>
  <si>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</si>
  <si>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</si>
  <si>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</si>
  <si>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</si>
  <si>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</si>
  <si>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</si>
  <si>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</si>
  <si>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</si>
  <si>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</si>
  <si>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</si>
  <si>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</si>
  <si>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</si>
  <si>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</si>
  <si>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</si>
  <si>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</si>
  <si>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</si>
  <si>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</si>
  <si>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</si>
  <si>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</si>
  <si>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</si>
  <si>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</si>
  <si>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</si>
  <si>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</si>
  <si>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</si>
  <si>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</si>
  <si>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</si>
  <si>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</si>
  <si>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</si>
  <si>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</si>
  <si>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</si>
  <si>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</si>
  <si>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</si>
  <si>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</si>
  <si>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</si>
  <si>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</si>
  <si>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</si>
  <si>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</si>
  <si>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</si>
  <si>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</si>
  <si>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</si>
  <si>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</si>
  <si>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</si>
  <si>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</si>
  <si>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</si>
  <si>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</si>
  <si>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</si>
  <si>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</si>
  <si>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</si>
  <si>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</si>
  <si>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</si>
  <si>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</si>
  <si>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</si>
  <si>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</si>
  <si>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</si>
  <si>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</si>
  <si>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</si>
  <si>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</si>
  <si>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</si>
  <si>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</si>
  <si>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</si>
  <si>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</si>
  <si>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</si>
  <si>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</si>
  <si>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</si>
  <si>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</si>
  <si>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</si>
  <si>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</si>
  <si>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</si>
  <si>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</si>
  <si>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</si>
  <si>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</si>
  <si>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</si>
  <si>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</si>
  <si>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</si>
  <si>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</si>
  <si>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</si>
  <si>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</si>
  <si>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</si>
  <si>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</si>
  <si>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</si>
  <si>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</si>
  <si>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</si>
  <si>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</si>
  <si>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</si>
  <si>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</si>
  <si>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</si>
  <si>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</si>
  <si>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</si>
  <si>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</si>
  <si>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</si>
  <si>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</si>
  <si>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</si>
  <si>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</si>
  <si>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</si>
  <si>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</si>
  <si>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</si>
  <si>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</si>
  <si>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</si>
  <si>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</si>
  <si>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</si>
  <si>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</si>
  <si>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</si>
  <si>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</si>
  <si>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</si>
  <si>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</si>
  <si>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</si>
  <si>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</si>
  <si>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</si>
  <si>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</si>
  <si>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</si>
  <si>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</si>
  <si>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</si>
  <si>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</si>
  <si>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</si>
  <si>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</si>
  <si>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</si>
  <si>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</si>
  <si>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</si>
  <si>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</si>
  <si>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</si>
  <si>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</si>
  <si>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</si>
  <si>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</si>
  <si>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</si>
  <si>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</si>
  <si>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</si>
  <si>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</si>
  <si>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</si>
  <si>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</si>
  <si>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</si>
  <si>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</si>
  <si>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</si>
  <si>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</si>
  <si>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</si>
  <si>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</si>
  <si>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</si>
  <si>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</si>
  <si>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</si>
  <si>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</si>
  <si>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</si>
  <si>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</si>
  <si>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</si>
  <si>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</si>
  <si>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</si>
  <si>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</si>
  <si>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</si>
  <si>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</si>
  <si>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</si>
  <si>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</si>
  <si>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</si>
  <si>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</si>
  <si>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</si>
  <si>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</si>
  <si>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</si>
  <si>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</si>
  <si>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</si>
  <si>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</si>
  <si>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</si>
  <si>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</si>
  <si>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</si>
  <si>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</si>
  <si>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</si>
  <si>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</si>
  <si>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</si>
  <si>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</si>
  <si>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</si>
  <si>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</si>
  <si>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</si>
  <si>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</si>
  <si>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</si>
  <si>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</si>
  <si>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</si>
  <si>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</si>
  <si>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</si>
  <si>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</si>
  <si>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</si>
  <si>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</si>
  <si>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</si>
  <si>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</si>
  <si>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</si>
  <si>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</si>
  <si>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</si>
  <si>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</si>
  <si>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</si>
  <si>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</si>
  <si>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</si>
  <si>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</si>
  <si>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</si>
  <si>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</si>
  <si>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</si>
  <si>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</si>
  <si>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</si>
  <si>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</si>
  <si>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</si>
  <si>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</si>
  <si>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</si>
  <si>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</si>
  <si>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</si>
  <si>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</si>
  <si>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</si>
  <si>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</si>
  <si>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</si>
  <si>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</si>
  <si>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</si>
  <si>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</si>
  <si>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</si>
  <si>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</si>
  <si>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</si>
  <si>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</si>
  <si>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</si>
  <si>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</si>
  <si>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</si>
  <si>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</si>
  <si>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</si>
  <si>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</si>
  <si>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</si>
  <si>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</si>
  <si>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</si>
  <si>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</si>
  <si>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</si>
  <si>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</si>
  <si>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</si>
  <si>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</si>
  <si>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</si>
  <si>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</si>
  <si>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</si>
  <si>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</si>
  <si>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</si>
  <si>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</si>
  <si>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</si>
  <si>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</si>
  <si>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</si>
  <si>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</si>
  <si>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</si>
  <si>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</si>
  <si>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</si>
  <si>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</si>
  <si>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</si>
  <si>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</si>
  <si>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</si>
  <si>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</si>
  <si>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</si>
  <si>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</si>
  <si>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</si>
  <si>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</si>
  <si>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</si>
  <si>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</si>
  <si>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</si>
  <si>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</si>
  <si>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</si>
  <si>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</si>
  <si>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</si>
  <si>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</si>
  <si>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</si>
  <si>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</si>
  <si>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</si>
  <si>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</si>
  <si>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</si>
  <si>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</si>
  <si>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</si>
  <si>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</si>
  <si>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</si>
  <si>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</si>
  <si>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</si>
  <si>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</si>
  <si>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</si>
  <si>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</si>
  <si>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</si>
  <si>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</si>
  <si>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</si>
  <si>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</si>
  <si>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</si>
  <si>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</si>
  <si>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</si>
  <si>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</si>
  <si>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</si>
  <si>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</si>
  <si>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</si>
  <si>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</si>
  <si>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</si>
  <si>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</si>
  <si>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</si>
  <si>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</si>
  <si>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</si>
  <si>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</si>
  <si>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</si>
  <si>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</si>
  <si>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</si>
  <si>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</si>
  <si>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</si>
  <si>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</si>
  <si>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</si>
  <si>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</si>
  <si>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</si>
  <si>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</si>
  <si>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</si>
  <si>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</si>
  <si>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</si>
  <si>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</si>
  <si>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</si>
  <si>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</si>
  <si>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</si>
  <si>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</si>
  <si>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</si>
  <si>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</si>
  <si>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</si>
  <si>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</si>
  <si>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</si>
  <si>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</si>
  <si>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</si>
  <si>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</si>
  <si>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</si>
  <si>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</si>
  <si>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</si>
  <si>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</si>
  <si>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</si>
  <si>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</si>
  <si>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</si>
  <si>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</si>
  <si>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</si>
  <si>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</si>
  <si>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</si>
  <si>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</si>
  <si>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</si>
  <si>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</si>
  <si>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</si>
  <si>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</si>
  <si>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</si>
  <si>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</si>
  <si>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</si>
  <si>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</si>
  <si>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</si>
  <si>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</si>
  <si>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</si>
  <si>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</si>
  <si>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</si>
  <si>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</si>
  <si>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</si>
  <si>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</si>
  <si>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</si>
  <si>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</si>
  <si>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</si>
  <si>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</si>
  <si>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</si>
  <si>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</si>
  <si>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</si>
  <si>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</si>
  <si>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</si>
  <si>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</si>
  <si>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</si>
  <si>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</si>
  <si>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</si>
  <si>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</si>
  <si>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</si>
  <si>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</si>
  <si>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</si>
  <si>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</si>
  <si>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</si>
  <si>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</si>
  <si>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</si>
  <si>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</si>
  <si>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</si>
  <si>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</si>
  <si>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</si>
  <si>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</si>
  <si>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</si>
  <si>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</si>
  <si>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</si>
  <si>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</si>
  <si>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</si>
  <si>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</si>
  <si>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</si>
  <si>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</si>
  <si>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</si>
  <si>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</si>
  <si>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</si>
  <si>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</si>
  <si>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</si>
  <si>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</si>
  <si>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</si>
  <si>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</si>
  <si>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</si>
  <si>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</si>
  <si>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</si>
  <si>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</si>
  <si>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</si>
  <si>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</si>
  <si>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</si>
  <si>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</si>
  <si>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</si>
  <si>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</si>
  <si>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</si>
  <si>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</si>
  <si>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</si>
  <si>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</si>
  <si>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</si>
  <si>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</si>
  <si>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</si>
  <si>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</si>
  <si>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</si>
  <si>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</si>
  <si>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</si>
  <si>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</si>
  <si>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</si>
  <si>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</si>
  <si>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</si>
  <si>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</si>
  <si>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</si>
  <si>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</si>
  <si>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</si>
  <si>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</si>
  <si>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</si>
  <si>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</si>
  <si>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</si>
  <si>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</si>
  <si>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</si>
  <si>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</si>
  <si>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</si>
  <si>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</si>
  <si>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</si>
  <si>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</si>
  <si>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</si>
  <si>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</si>
  <si>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</si>
  <si>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</si>
  <si>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</si>
  <si>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</si>
  <si>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</si>
  <si>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</si>
  <si>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</si>
  <si>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</si>
  <si>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</si>
  <si>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</si>
  <si>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</si>
  <si>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</si>
  <si>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</si>
  <si>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</si>
  <si>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</si>
  <si>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</si>
  <si>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</si>
  <si>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</si>
  <si>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</si>
  <si>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</si>
  <si>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</si>
  <si>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</si>
  <si>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</si>
  <si>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</si>
  <si>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</si>
  <si>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</si>
  <si>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</si>
  <si>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</si>
  <si>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</si>
  <si>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</si>
  <si>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</si>
  <si>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</si>
  <si>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</si>
  <si>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</si>
  <si>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</si>
  <si>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</si>
  <si>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</si>
  <si>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</si>
  <si>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</si>
  <si>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</si>
  <si>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</si>
  <si>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</si>
  <si>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</si>
  <si>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</si>
  <si>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</si>
  <si>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</si>
  <si>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</si>
  <si>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</si>
  <si>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</si>
  <si>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</si>
  <si>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</si>
  <si>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</si>
  <si>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</si>
  <si>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</si>
  <si>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</si>
  <si>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</si>
  <si>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</si>
  <si>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</si>
  <si>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</si>
  <si>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</si>
  <si>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</si>
  <si>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</si>
  <si>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</si>
  <si>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</si>
  <si>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</si>
  <si>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</si>
  <si>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</si>
  <si>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</si>
  <si>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</si>
  <si>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</si>
  <si>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</si>
  <si>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</si>
  <si>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</si>
  <si>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</si>
  <si>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</si>
  <si>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</si>
  <si>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</si>
  <si>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</si>
  <si>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</si>
  <si>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</si>
  <si>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</si>
  <si>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</si>
  <si>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</si>
  <si>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</si>
  <si>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</si>
  <si>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</si>
  <si>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</si>
  <si>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</si>
  <si>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</si>
  <si>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</si>
  <si>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</si>
  <si>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</si>
  <si>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</si>
  <si>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</si>
  <si>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</si>
  <si>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</si>
  <si>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</si>
  <si>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</si>
  <si>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</si>
  <si>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</si>
  <si>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</si>
  <si>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</si>
  <si>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</si>
  <si>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</si>
  <si>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</si>
  <si>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</si>
  <si>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</si>
  <si>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</si>
  <si>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</si>
  <si>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</si>
  <si>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</si>
  <si>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</si>
  <si>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</si>
  <si>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</si>
  <si>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</si>
  <si>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</si>
  <si>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</si>
  <si>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</si>
  <si>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</si>
  <si>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</si>
  <si>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</si>
  <si>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</si>
  <si>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</si>
  <si>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</si>
  <si>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</si>
  <si>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</si>
  <si>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</si>
  <si>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</si>
  <si>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</si>
  <si>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</si>
  <si>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</si>
  <si>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</si>
  <si>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</si>
  <si>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</si>
  <si>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</si>
  <si>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</si>
  <si>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</si>
  <si>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</si>
  <si>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</si>
  <si>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</si>
  <si>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</si>
  <si>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</si>
  <si>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</si>
  <si>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</si>
  <si>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</si>
  <si>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</si>
  <si>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</si>
  <si>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</si>
  <si>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</si>
  <si>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</si>
  <si>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</si>
  <si>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</si>
  <si>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</si>
  <si>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</si>
  <si>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</si>
  <si>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</si>
  <si>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</si>
  <si>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</si>
  <si>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</si>
  <si>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</si>
  <si>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</si>
  <si>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</si>
  <si>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</si>
  <si>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</si>
  <si>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</si>
  <si>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</si>
  <si>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</si>
  <si>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</si>
  <si>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</si>
  <si>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</si>
  <si>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</si>
  <si>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</si>
  <si>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</si>
  <si>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</si>
  <si>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</si>
  <si>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</si>
  <si>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</si>
  <si>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</si>
  <si>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</si>
  <si>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</si>
  <si>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</si>
  <si>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</si>
  <si>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</si>
  <si>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</si>
  <si>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</si>
  <si>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</si>
  <si>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</si>
  <si>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</si>
  <si>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</si>
  <si>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</si>
  <si>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</si>
  <si>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</si>
  <si>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</si>
  <si>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</si>
  <si>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</si>
  <si>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</si>
  <si>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</si>
  <si>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</si>
  <si>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</si>
  <si>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</si>
  <si>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</si>
  <si>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</si>
  <si>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</si>
  <si>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</si>
  <si>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</si>
  <si>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</si>
  <si>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</si>
  <si>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</si>
  <si>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</si>
  <si>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</si>
  <si>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</si>
  <si>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</si>
  <si>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</si>
  <si>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</si>
  <si>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</si>
  <si>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</si>
  <si>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</si>
  <si>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</si>
  <si>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</si>
  <si>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</si>
  <si>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</si>
  <si>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</si>
  <si>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</si>
  <si>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</si>
  <si>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</si>
  <si>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</si>
  <si>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</si>
  <si>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</si>
  <si>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</si>
  <si>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</si>
  <si>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</si>
  <si>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</si>
  <si>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</si>
  <si>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</si>
  <si>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</si>
  <si>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</si>
  <si>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</si>
  <si>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</si>
  <si>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</si>
  <si>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</si>
  <si>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</si>
  <si>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</si>
  <si>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</si>
  <si>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</si>
  <si>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</si>
  <si>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</si>
  <si>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</si>
  <si>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</si>
  <si>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</si>
  <si>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</si>
  <si>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</si>
  <si>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</si>
  <si>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</si>
  <si>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</si>
  <si>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</si>
  <si>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</si>
  <si>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</si>
  <si>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</si>
  <si>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</si>
  <si>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</si>
  <si>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</si>
  <si>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</si>
  <si>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</si>
  <si>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</si>
  <si>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</si>
  <si>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</si>
  <si>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</si>
  <si>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</si>
  <si>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</si>
  <si>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</si>
  <si>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</si>
  <si>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</si>
  <si>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</si>
  <si>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</si>
  <si>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</si>
  <si>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</si>
  <si>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</si>
  <si>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</si>
  <si>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</si>
  <si>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</si>
  <si>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</si>
  <si>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</si>
  <si>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</si>
  <si>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</si>
  <si>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</si>
  <si>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</si>
  <si>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</si>
  <si>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</si>
  <si>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</si>
  <si>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</si>
  <si>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</si>
  <si>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</si>
  <si>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</si>
  <si>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</si>
  <si>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</si>
  <si>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</si>
  <si>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</si>
  <si>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</si>
  <si>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</si>
  <si>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</si>
  <si>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</si>
  <si>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</si>
  <si>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</si>
  <si>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</si>
  <si>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</si>
  <si>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</si>
  <si>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</si>
  <si>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</si>
  <si>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</si>
  <si>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</si>
  <si>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</si>
  <si>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</si>
  <si>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</si>
  <si>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</si>
  <si>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</si>
  <si>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</si>
  <si>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</si>
  <si>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</si>
  <si>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</si>
  <si>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</si>
  <si>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</si>
  <si>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</si>
  <si>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</si>
  <si>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</si>
  <si>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</si>
  <si>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</si>
  <si>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</si>
  <si>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</si>
  <si>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</si>
  <si>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</si>
  <si>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</si>
  <si>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</si>
  <si>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</si>
  <si>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</si>
  <si>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</si>
  <si>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</si>
  <si>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</si>
  <si>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</si>
  <si>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</si>
  <si>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</si>
  <si>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</si>
  <si>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</si>
  <si>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</si>
  <si>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</si>
  <si>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</si>
  <si>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</si>
  <si>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</si>
  <si>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</si>
  <si>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</si>
  <si>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</si>
  <si>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</si>
  <si>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</si>
  <si>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</si>
  <si>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</si>
  <si>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</si>
  <si>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</si>
  <si>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</si>
  <si>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</si>
  <si>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</si>
  <si>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</si>
  <si>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</si>
  <si>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</si>
  <si>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</si>
  <si>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</si>
  <si>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</si>
  <si>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</si>
  <si>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</si>
  <si>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</si>
  <si>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</si>
  <si>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</si>
  <si>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</si>
  <si>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</si>
  <si>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</si>
  <si>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</si>
  <si>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</si>
  <si>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</si>
  <si>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</si>
  <si>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</si>
  <si>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</si>
  <si>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</si>
  <si>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</si>
  <si>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</si>
  <si>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</si>
  <si>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</si>
  <si>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</si>
  <si>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</si>
  <si>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</si>
  <si>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</si>
  <si>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</si>
  <si>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</si>
  <si>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</si>
  <si>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</si>
  <si>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</si>
  <si>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</si>
  <si>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</si>
  <si>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</si>
  <si>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</si>
  <si>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</si>
  <si>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</si>
  <si>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</si>
  <si>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</si>
  <si>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</si>
  <si>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</si>
  <si>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</si>
  <si>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</si>
  <si>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</si>
  <si>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</si>
  <si>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</si>
  <si>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</si>
  <si>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</si>
  <si>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</si>
  <si>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</si>
  <si>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</si>
  <si>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</si>
  <si>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</si>
  <si>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</si>
  <si>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</si>
  <si>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</si>
  <si>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</si>
  <si>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</si>
  <si>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</si>
  <si>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</si>
  <si>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</si>
  <si>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</si>
  <si>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</si>
  <si>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</si>
  <si>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</si>
  <si>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</si>
  <si>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</si>
  <si>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</si>
  <si>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</si>
  <si>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</si>
  <si>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</si>
  <si>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</si>
  <si>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</si>
  <si>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</si>
  <si>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</si>
  <si>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</si>
  <si>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</si>
  <si>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</si>
  <si>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</si>
  <si>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</si>
  <si>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</si>
  <si>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</si>
  <si>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</si>
  <si>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</si>
  <si>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</si>
  <si>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</si>
  <si>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</si>
  <si>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</si>
  <si>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</si>
  <si>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</si>
  <si>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</si>
  <si>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</si>
  <si>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</si>
  <si>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</si>
  <si>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</si>
  <si>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</si>
  <si>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</si>
  <si>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</si>
  <si>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</si>
  <si>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</si>
  <si>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</si>
  <si>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</si>
  <si>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</si>
  <si>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</si>
  <si>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</si>
  <si>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</si>
  <si>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</si>
  <si>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</si>
  <si>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</si>
  <si>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</si>
  <si>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</si>
  <si>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</si>
  <si>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</si>
  <si>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</si>
  <si>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</si>
  <si>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</si>
  <si>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</si>
  <si>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</si>
  <si>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</si>
  <si>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</si>
  <si>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</si>
  <si>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</si>
  <si>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</si>
  <si>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</si>
  <si>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</si>
  <si>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</si>
  <si>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</si>
  <si>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</si>
  <si>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</si>
  <si>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</si>
  <si>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</si>
  <si>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</si>
  <si>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</si>
  <si>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</si>
  <si>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</si>
  <si>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</si>
  <si>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</si>
  <si>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</si>
  <si>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</si>
  <si>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</si>
  <si>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</si>
  <si>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</si>
  <si>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</si>
  <si>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</si>
  <si>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</si>
  <si>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</si>
  <si>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</si>
  <si>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</si>
  <si>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</si>
  <si>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</si>
  <si>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</si>
  <si>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</si>
  <si>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</si>
  <si>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</si>
  <si>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</si>
  <si>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</si>
  <si>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</si>
  <si>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</si>
  <si>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</si>
  <si>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</si>
  <si>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</si>
  <si>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</si>
  <si>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</si>
  <si>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</si>
  <si>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</si>
  <si>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</si>
  <si>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</si>
  <si>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</si>
  <si>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</si>
  <si>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</si>
  <si>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</si>
  <si>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</si>
  <si>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</si>
  <si>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</si>
  <si>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</si>
  <si>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</si>
  <si>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</si>
  <si>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</si>
  <si>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</si>
  <si>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</si>
  <si>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</si>
  <si>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</si>
  <si>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</si>
  <si>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</si>
  <si>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</si>
  <si>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</si>
  <si>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</si>
  <si>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</si>
  <si>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</si>
  <si>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</si>
  <si>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</si>
  <si>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</si>
  <si>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</si>
  <si>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</si>
  <si>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</si>
  <si>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</si>
  <si>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</si>
  <si>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</si>
  <si>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</si>
  <si>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</si>
  <si>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</si>
  <si>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</si>
  <si>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</si>
  <si>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</si>
  <si>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</si>
  <si>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</si>
  <si>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</si>
  <si>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</si>
  <si>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</si>
  <si>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</si>
  <si>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</si>
  <si>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</si>
  <si>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</si>
  <si>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</si>
  <si>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</si>
  <si>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</si>
  <si>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</si>
  <si>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</si>
  <si>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</si>
  <si>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</si>
  <si>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</si>
  <si>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</si>
  <si>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</si>
  <si>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</si>
  <si>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</si>
  <si>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</si>
  <si>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</si>
  <si>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</si>
  <si>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</si>
  <si>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</si>
  <si>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</si>
  <si>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</si>
  <si>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</si>
  <si>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</si>
  <si>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</si>
  <si>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</si>
  <si>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</si>
  <si>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</si>
  <si>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</si>
  <si>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</si>
  <si>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</si>
  <si>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</si>
  <si>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</si>
  <si>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</si>
  <si>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</si>
  <si>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</si>
  <si>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</si>
  <si>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</si>
  <si>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</si>
  <si>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</si>
  <si>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</si>
  <si>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</si>
  <si>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</si>
  <si>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</si>
  <si>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</si>
  <si>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</si>
  <si>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</si>
  <si>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</si>
  <si>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</si>
  <si>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</si>
  <si>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</si>
  <si>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</si>
  <si>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</si>
  <si>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</si>
  <si>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</si>
  <si>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</si>
  <si>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</si>
  <si>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</si>
  <si>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</si>
  <si>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</si>
  <si>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</si>
  <si>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</si>
  <si>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</si>
  <si>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</si>
  <si>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</si>
  <si>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</si>
  <si>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</si>
  <si>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</si>
  <si>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</si>
  <si>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</si>
  <si>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</si>
  <si>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</si>
  <si>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</si>
  <si>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</si>
  <si>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</si>
  <si>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</si>
  <si>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</si>
  <si>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</si>
  <si>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</si>
  <si>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</si>
  <si>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</si>
  <si>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</si>
  <si>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</si>
  <si>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</si>
  <si>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</si>
  <si>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</si>
  <si>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</si>
  <si>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</si>
  <si>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</si>
  <si>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</si>
  <si>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</si>
  <si>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</si>
  <si>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</si>
  <si>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</si>
  <si>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</si>
  <si>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</si>
  <si>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</si>
  <si>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</si>
  <si>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</si>
  <si>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</si>
  <si>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</si>
  <si>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</si>
  <si>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</si>
  <si>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</si>
  <si>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</si>
  <si>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</si>
  <si>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</si>
  <si>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</si>
  <si>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</si>
  <si>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</si>
  <si>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</si>
  <si>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</si>
  <si>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</si>
  <si>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</si>
  <si>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</si>
  <si>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</si>
  <si>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</si>
  <si>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</si>
  <si>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</si>
  <si>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</si>
  <si>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</si>
  <si>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</si>
  <si>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</si>
  <si>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</si>
  <si>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</si>
  <si>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</si>
  <si>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</si>
  <si>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</si>
  <si>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</si>
  <si>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</si>
  <si>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</si>
  <si>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</si>
  <si>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</si>
  <si>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</si>
  <si>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</si>
  <si>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</si>
  <si>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</si>
  <si>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</si>
  <si>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</si>
  <si>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</si>
  <si>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</si>
  <si>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</si>
  <si>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</si>
  <si>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</si>
  <si>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</si>
  <si>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</si>
  <si>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</si>
  <si>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</si>
  <si>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</si>
  <si>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</si>
  <si>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</si>
  <si>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</si>
  <si>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</si>
  <si>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</si>
  <si>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</si>
  <si>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</si>
  <si>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</si>
  <si>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</si>
  <si>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</si>
  <si>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</si>
  <si>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</si>
  <si>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</si>
  <si>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</si>
  <si>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</si>
  <si>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</si>
  <si>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</si>
  <si>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</si>
  <si>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</si>
  <si>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</si>
  <si>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</si>
  <si>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</si>
  <si>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</si>
  <si>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</si>
  <si>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</si>
  <si>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</si>
  <si>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</si>
  <si>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</si>
  <si>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</si>
  <si>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</si>
  <si>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</si>
  <si>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</si>
  <si>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</si>
  <si>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</si>
  <si>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</si>
  <si>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</si>
  <si>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</si>
  <si>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</si>
  <si>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</si>
  <si>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</si>
  <si>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</si>
  <si>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</si>
  <si>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</si>
  <si>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</si>
  <si>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</si>
  <si>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</si>
  <si>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</si>
  <si>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</si>
  <si>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</si>
  <si>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</si>
  <si>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</si>
  <si>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</si>
  <si>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</si>
  <si>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</si>
  <si>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</si>
  <si>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</si>
  <si>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</si>
  <si>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</si>
  <si>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</si>
  <si>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</si>
  <si>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</si>
  <si>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</si>
  <si>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</si>
  <si>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</si>
  <si>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</si>
  <si>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</si>
  <si>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</si>
  <si>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</si>
  <si>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</si>
  <si>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</si>
  <si>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</si>
  <si>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</si>
  <si>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</si>
  <si>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</si>
  <si>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</si>
  <si>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</si>
  <si>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</si>
  <si>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</si>
  <si>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</si>
  <si>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</si>
  <si>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</si>
  <si>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</si>
  <si>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</si>
  <si>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</si>
  <si>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</si>
  <si>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</si>
  <si>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</si>
  <si>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</si>
  <si>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</si>
  <si>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</si>
  <si>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</si>
  <si>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</si>
  <si>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</si>
  <si>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</si>
  <si>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</si>
  <si>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</si>
  <si>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</si>
  <si>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</si>
  <si>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</si>
  <si>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</si>
  <si>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</si>
  <si>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</si>
  <si>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</si>
  <si>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</si>
  <si>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</si>
  <si>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</si>
  <si>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</si>
  <si>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</si>
  <si>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</si>
  <si>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</si>
  <si>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</si>
  <si>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</si>
  <si>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</si>
  <si>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</si>
  <si>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</si>
  <si>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</si>
  <si>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</si>
  <si>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</si>
  <si>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</si>
  <si>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</si>
  <si>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</si>
  <si>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</si>
  <si>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</si>
  <si>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</si>
  <si>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</si>
  <si>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</si>
  <si>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</si>
  <si>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</si>
  <si>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</si>
  <si>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</si>
  <si>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</si>
  <si>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</si>
  <si>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</si>
  <si>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</si>
  <si>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</si>
  <si>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</si>
  <si>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</si>
  <si>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</si>
  <si>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</si>
  <si>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</si>
  <si>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</si>
  <si>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</si>
  <si>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</si>
  <si>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</si>
  <si>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</si>
  <si>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</si>
  <si>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</si>
  <si>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</si>
  <si>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</si>
  <si>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</si>
  <si>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</si>
  <si>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</si>
  <si>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</si>
  <si>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</si>
  <si>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</si>
  <si>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</si>
  <si>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</si>
  <si>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</si>
  <si>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</si>
  <si>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</si>
  <si>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</si>
  <si>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</si>
  <si>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</si>
  <si>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</si>
  <si>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</si>
  <si>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</si>
  <si>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</si>
  <si>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</si>
  <si>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</si>
  <si>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</si>
  <si>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</si>
  <si>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</si>
  <si>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</si>
  <si>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</si>
  <si>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</si>
  <si>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</si>
  <si>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</si>
  <si>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</si>
  <si>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</si>
  <si>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</si>
  <si>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</si>
  <si>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</si>
  <si>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</si>
  <si>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</si>
  <si>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</si>
  <si>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</si>
  <si>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</si>
  <si>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</si>
  <si>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</si>
  <si>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</si>
  <si>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</si>
  <si>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</si>
  <si>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</si>
  <si>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</si>
  <si>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</si>
  <si>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</si>
  <si>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</si>
  <si>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</si>
  <si>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</si>
  <si>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</si>
  <si>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</si>
  <si>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</si>
  <si>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</si>
  <si>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</si>
  <si>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</si>
  <si>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</si>
  <si>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</si>
  <si>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</si>
  <si>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</si>
  <si>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</si>
  <si>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</si>
  <si>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</si>
  <si>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</si>
  <si>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</si>
  <si>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</si>
  <si>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</si>
  <si>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</si>
  <si>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</si>
  <si>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</si>
  <si>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</si>
  <si>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</si>
  <si>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</si>
  <si>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</si>
  <si>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</si>
  <si>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</si>
  <si>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</si>
  <si>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</si>
  <si>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</si>
  <si>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</si>
  <si>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</si>
  <si>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</si>
  <si>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</si>
  <si>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</si>
  <si>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</si>
  <si>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</si>
  <si>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</si>
  <si>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</si>
  <si>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</si>
  <si>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</si>
  <si>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</si>
  <si>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</si>
  <si>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</si>
  <si>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</si>
  <si>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</si>
  <si>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</si>
  <si>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</si>
  <si>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</si>
  <si>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</si>
  <si>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</si>
  <si>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</si>
  <si>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</si>
  <si>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</si>
  <si>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</si>
  <si>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</si>
  <si>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</si>
  <si>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</si>
  <si>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</si>
  <si>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</si>
  <si>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</si>
  <si>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</si>
  <si>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</si>
  <si>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</si>
  <si>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</si>
  <si>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</si>
  <si>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</si>
  <si>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</si>
  <si>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</si>
  <si>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</si>
  <si>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</si>
  <si>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</si>
  <si>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</si>
  <si>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</si>
  <si>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</si>
  <si>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</si>
  <si>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</si>
  <si>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</si>
  <si>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</si>
  <si>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</si>
  <si>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</si>
  <si>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</si>
  <si>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</si>
  <si>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</si>
  <si>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</si>
  <si>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</si>
  <si>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</si>
  <si>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</si>
  <si>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</si>
  <si>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</si>
  <si>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</si>
  <si>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</si>
  <si>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</si>
  <si>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</si>
  <si>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</si>
  <si>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</si>
  <si>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</si>
  <si>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</si>
  <si>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</si>
  <si>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</si>
  <si>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</si>
  <si>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</si>
  <si>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</si>
  <si>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</si>
  <si>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</si>
  <si>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</si>
  <si>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</si>
  <si>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</si>
  <si>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</si>
  <si>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</si>
  <si>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</si>
  <si>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</si>
  <si>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</si>
  <si>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</si>
  <si>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</si>
  <si>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</si>
  <si>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</si>
  <si>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</si>
  <si>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</si>
  <si>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</si>
  <si>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</si>
  <si>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</si>
  <si>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</si>
  <si>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</si>
  <si>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</si>
  <si>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</si>
  <si>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</si>
  <si>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</si>
  <si>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</si>
  <si>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</si>
  <si>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</si>
  <si>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</si>
  <si>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</si>
  <si>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</si>
  <si>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</si>
  <si>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</si>
  <si>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</si>
  <si>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</si>
  <si>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</si>
  <si>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</si>
  <si>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</si>
  <si>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</si>
  <si>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</si>
  <si>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</si>
  <si>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</si>
  <si>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</si>
  <si>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</si>
  <si>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</si>
  <si>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</si>
  <si>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</si>
  <si>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</si>
  <si>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</si>
  <si>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</si>
  <si>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</si>
  <si>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</si>
  <si>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</si>
  <si>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</si>
  <si>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</si>
  <si>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</si>
  <si>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</si>
  <si>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</si>
  <si>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</si>
  <si>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</si>
  <si>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</si>
  <si>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</si>
  <si>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</si>
  <si>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</si>
  <si>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</si>
  <si>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</si>
  <si>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</si>
  <si>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</si>
  <si>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</si>
  <si>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</si>
  <si>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</si>
  <si>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</si>
  <si>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</si>
  <si>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</si>
  <si>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</si>
  <si>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</si>
  <si>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</si>
  <si>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</si>
  <si>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</si>
  <si>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</si>
  <si>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</si>
  <si>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</si>
  <si>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</si>
  <si>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</si>
  <si>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</si>
  <si>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</si>
  <si>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</si>
  <si>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</si>
  <si>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</si>
  <si>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</si>
  <si>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</si>
  <si>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</si>
  <si>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</si>
  <si>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</si>
  <si>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</si>
  <si>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</si>
  <si>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</si>
  <si>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</si>
  <si>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</si>
  <si>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</si>
  <si>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</si>
  <si>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</si>
  <si>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</si>
  <si>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</si>
  <si>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</si>
  <si>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</si>
  <si>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</si>
  <si>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</si>
  <si>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</si>
  <si>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</si>
  <si>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</si>
  <si>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</si>
  <si>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</si>
  <si>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</si>
  <si>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</si>
  <si>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</si>
  <si>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</si>
  <si>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</si>
  <si>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</si>
  <si>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</si>
  <si>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</si>
  <si>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</si>
  <si>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</si>
  <si>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</si>
  <si>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</si>
  <si>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</si>
  <si>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</si>
  <si>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</si>
  <si>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</si>
  <si>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</si>
  <si>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</si>
  <si>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</si>
  <si>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</si>
  <si>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</si>
  <si>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</si>
  <si>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</si>
  <si>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</si>
  <si>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</si>
  <si>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</si>
  <si>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</si>
  <si>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</si>
  <si>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</si>
  <si>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</si>
  <si>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</si>
  <si>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</si>
  <si>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</si>
  <si>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</si>
  <si>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</si>
  <si>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</si>
  <si>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</si>
  <si>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</si>
  <si>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</si>
  <si>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</si>
  <si>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</si>
  <si>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</si>
  <si>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</si>
  <si>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</si>
  <si>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</si>
  <si>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</si>
  <si>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</si>
  <si>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</si>
  <si>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</si>
  <si>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</si>
  <si>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</si>
  <si>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</si>
  <si>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</si>
  <si>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</si>
  <si>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</si>
  <si>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</si>
  <si>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</si>
  <si>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</si>
  <si>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</si>
  <si>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</si>
  <si>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</si>
  <si>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</si>
  <si>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</si>
  <si>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</si>
  <si>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</si>
  <si>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</si>
  <si>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</si>
  <si>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</si>
  <si>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</si>
  <si>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</si>
  <si>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</si>
  <si>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</si>
  <si>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</si>
  <si>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</si>
  <si>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</si>
  <si>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</si>
  <si>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</si>
  <si>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</si>
  <si>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</si>
  <si>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</si>
  <si>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</si>
  <si>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</si>
  <si>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</si>
  <si>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</si>
  <si>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</si>
  <si>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</si>
  <si>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</si>
  <si>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</si>
  <si>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</si>
  <si>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</si>
  <si>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</si>
  <si>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</si>
  <si>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</si>
  <si>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</si>
  <si>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</si>
  <si>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</si>
  <si>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</si>
  <si>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</si>
  <si>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</si>
  <si>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</si>
  <si>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</si>
  <si>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</si>
  <si>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</si>
  <si>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</si>
  <si>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</si>
  <si>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</si>
  <si>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</si>
  <si>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</si>
  <si>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</si>
  <si>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</si>
  <si>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</si>
  <si>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</si>
  <si>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</si>
  <si>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</si>
  <si>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</si>
  <si>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</si>
  <si>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</si>
  <si>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</si>
  <si>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</si>
  <si>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</si>
  <si>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</si>
  <si>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</si>
  <si>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</si>
  <si>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</si>
  <si>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</si>
  <si>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</si>
  <si>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</si>
  <si>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</si>
  <si>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</si>
  <si>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</si>
  <si>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</si>
  <si>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</si>
  <si>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</si>
  <si>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</si>
  <si>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</si>
  <si>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</si>
  <si>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</si>
  <si>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</si>
  <si>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</si>
  <si>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</si>
  <si>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</si>
  <si>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</si>
  <si>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</si>
  <si>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</si>
  <si>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</si>
  <si>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</si>
  <si>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</si>
  <si>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</si>
  <si>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</si>
  <si>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</si>
  <si>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</si>
  <si>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</si>
  <si>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</si>
  <si>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</si>
  <si>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</si>
  <si>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</si>
  <si>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</si>
  <si>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</si>
  <si>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</si>
  <si>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</si>
  <si>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</si>
  <si>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</si>
  <si>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</si>
  <si>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</si>
  <si>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</si>
  <si>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</si>
  <si>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</si>
  <si>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</si>
  <si>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</si>
  <si>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</si>
  <si>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</si>
  <si>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</si>
  <si>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</si>
  <si>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</si>
  <si>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</si>
  <si>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</si>
  <si>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</si>
  <si>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</si>
  <si>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</si>
  <si>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</si>
  <si>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</si>
  <si>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</si>
  <si>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</si>
  <si>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</si>
  <si>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</si>
  <si>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</si>
  <si>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</si>
  <si>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</si>
  <si>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</si>
  <si>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</si>
  <si>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</si>
  <si>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</si>
  <si>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</si>
  <si>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</si>
  <si>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</si>
  <si>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</si>
  <si>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</si>
  <si>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</si>
  <si>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</si>
  <si>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</si>
  <si>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</si>
  <si>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</si>
  <si>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</si>
  <si>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</si>
  <si>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</si>
  <si>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</si>
  <si>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</si>
  <si>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</si>
  <si>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</si>
  <si>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</si>
  <si>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</si>
  <si>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</si>
  <si>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</si>
  <si>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</si>
  <si>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</si>
  <si>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</si>
  <si>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</si>
  <si>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</si>
  <si>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</si>
  <si>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</si>
  <si>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</si>
  <si>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</si>
  <si>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</si>
  <si>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</si>
  <si>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</si>
  <si>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</si>
  <si>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</si>
  <si>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</si>
  <si>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</si>
  <si>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</si>
  <si>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</si>
  <si>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</si>
  <si>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</si>
  <si>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</si>
  <si>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</si>
  <si>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</si>
  <si>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</si>
  <si>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</si>
  <si>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</si>
  <si>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</si>
  <si>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</si>
  <si>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</si>
  <si>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</si>
  <si>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</si>
  <si>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</si>
  <si>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</si>
  <si>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</si>
  <si>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</si>
  <si>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</si>
  <si>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</si>
  <si>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</si>
  <si>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</si>
  <si>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</si>
  <si>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</si>
  <si>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</si>
  <si>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</si>
  <si>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</si>
  <si>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</si>
  <si>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</si>
  <si>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</si>
  <si>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</si>
  <si>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</si>
  <si>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</si>
  <si>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</si>
  <si>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</si>
  <si>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</si>
  <si>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</si>
  <si>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</si>
  <si>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</si>
  <si>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</si>
  <si>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</si>
  <si>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</si>
  <si>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</si>
  <si>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</si>
  <si>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</si>
  <si>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</si>
  <si>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</si>
  <si>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</si>
  <si>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</si>
  <si>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</si>
  <si>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</si>
  <si>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</si>
  <si>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</si>
  <si>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</si>
  <si>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</si>
  <si>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</si>
  <si>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</si>
  <si>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</si>
  <si>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</si>
  <si>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</si>
  <si>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</si>
  <si>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</si>
  <si>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</si>
  <si>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</si>
  <si>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</si>
  <si>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</si>
  <si>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</si>
  <si>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</si>
  <si>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</si>
  <si>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</si>
  <si>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</si>
  <si>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</si>
  <si>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</si>
  <si>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</si>
  <si>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</si>
  <si>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</si>
  <si>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</si>
  <si>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</si>
  <si>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</si>
  <si>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</si>
  <si>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</si>
  <si>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</si>
  <si>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</si>
  <si>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</si>
  <si>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</si>
  <si>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</si>
  <si>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</si>
  <si>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</si>
  <si>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</si>
  <si>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</si>
  <si>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</si>
  <si>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</si>
  <si>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</si>
  <si>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</si>
  <si>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</si>
  <si>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</si>
  <si>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</si>
  <si>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</si>
  <si>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</si>
  <si>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</si>
  <si>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</si>
  <si>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</si>
  <si>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</si>
  <si>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</si>
  <si>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</si>
  <si>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</si>
  <si>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</si>
  <si>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</si>
  <si>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</si>
  <si>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</si>
  <si>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</si>
  <si>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</si>
  <si>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</si>
  <si>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</si>
  <si>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</si>
  <si>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</si>
  <si>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</si>
  <si>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</si>
  <si>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</si>
  <si>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</si>
  <si>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</si>
  <si>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</si>
  <si>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</si>
  <si>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</si>
  <si>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</si>
  <si>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</si>
  <si>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</si>
  <si>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</si>
  <si>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</si>
  <si>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</si>
  <si>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</si>
  <si>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</si>
  <si>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</si>
  <si>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</si>
  <si>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</si>
  <si>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</si>
  <si>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</si>
  <si>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</si>
  <si>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</si>
  <si>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</si>
  <si>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</si>
  <si>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</si>
  <si>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</si>
  <si>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</si>
  <si>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</si>
  <si>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</si>
  <si>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</si>
  <si>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</si>
  <si>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</si>
  <si>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</si>
  <si>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</si>
  <si>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</si>
  <si>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</si>
  <si>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</si>
  <si>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</si>
  <si>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</si>
  <si>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</si>
  <si>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</si>
  <si>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</si>
  <si>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</si>
  <si>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</si>
  <si>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</si>
  <si>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</si>
  <si>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</si>
  <si>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</si>
  <si>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</si>
  <si>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</si>
  <si>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</si>
  <si>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</si>
  <si>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</si>
  <si>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</si>
  <si>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</si>
  <si>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</si>
  <si>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</si>
  <si>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</si>
  <si>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</si>
  <si>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</si>
  <si>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</si>
  <si>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</si>
  <si>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</si>
  <si>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</si>
  <si>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</si>
  <si>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</si>
  <si>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</si>
  <si>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</si>
  <si>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</si>
  <si>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</si>
  <si>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</si>
  <si>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</si>
  <si>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</si>
  <si>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</si>
  <si>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</si>
  <si>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</si>
  <si>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</si>
  <si>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</si>
  <si>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</si>
  <si>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</si>
  <si>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</si>
  <si>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</si>
  <si>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</si>
  <si>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</si>
  <si>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</si>
  <si>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</si>
  <si>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</si>
  <si>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</si>
  <si>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</si>
  <si>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</si>
  <si>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</si>
  <si>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</si>
  <si>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</si>
  <si>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</si>
  <si>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</si>
  <si>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</si>
  <si>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</si>
  <si>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</si>
  <si>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</si>
  <si>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</si>
  <si>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</si>
  <si>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</si>
  <si>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</si>
  <si>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</si>
  <si>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</si>
  <si>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</si>
  <si>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</si>
  <si>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</si>
  <si>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</si>
  <si>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</si>
  <si>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</si>
  <si>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</si>
  <si>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</si>
  <si>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</si>
  <si>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</si>
  <si>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</si>
  <si>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</si>
  <si>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</si>
  <si>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</si>
  <si>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</si>
  <si>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</si>
  <si>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</si>
  <si>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</si>
  <si>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</si>
  <si>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</si>
  <si>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</si>
  <si>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</si>
  <si>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</si>
  <si>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</si>
  <si>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</si>
  <si>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</si>
  <si>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</si>
  <si>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</si>
  <si>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</si>
  <si>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</si>
  <si>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</si>
  <si>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</si>
  <si>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</si>
  <si>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</si>
  <si>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</si>
  <si>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</si>
  <si>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</si>
  <si>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</si>
  <si>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</si>
  <si>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</si>
  <si>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</si>
  <si>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</si>
  <si>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</si>
  <si>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</si>
  <si>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</si>
  <si>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</si>
  <si>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</si>
  <si>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</si>
  <si>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</si>
  <si>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</si>
  <si>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</si>
  <si>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</si>
  <si>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</si>
  <si>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</si>
  <si>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</si>
  <si>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</si>
  <si>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</si>
  <si>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</si>
  <si>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</si>
  <si>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</si>
  <si>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</si>
  <si>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</si>
  <si>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</si>
  <si>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</si>
  <si>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</si>
  <si>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</si>
  <si>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</si>
  <si>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</si>
  <si>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</si>
  <si>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</si>
  <si>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</si>
  <si>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</si>
  <si>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</si>
  <si>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</si>
  <si>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</si>
  <si>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</si>
  <si>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</si>
  <si>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</si>
  <si>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</si>
  <si>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</si>
  <si>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</si>
  <si>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</si>
  <si>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</si>
  <si>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</si>
  <si>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</si>
  <si>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</si>
  <si>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</si>
  <si>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</si>
  <si>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</si>
  <si>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</si>
  <si>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</si>
  <si>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</si>
  <si>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</si>
  <si>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</si>
  <si>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</si>
  <si>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</si>
  <si>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</si>
  <si>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</si>
  <si>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</si>
  <si>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</si>
  <si>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</si>
  <si>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</si>
  <si>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</si>
  <si>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</si>
  <si>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</si>
  <si>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</si>
  <si>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</si>
  <si>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</si>
  <si>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</si>
  <si>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</si>
  <si>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</si>
  <si>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</si>
  <si>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</si>
  <si>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</si>
  <si>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</si>
  <si>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</si>
  <si>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</si>
  <si>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</si>
  <si>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</si>
  <si>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</si>
  <si>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</si>
  <si>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</si>
  <si>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</si>
  <si>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</si>
  <si>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</si>
  <si>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</si>
  <si>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</si>
  <si>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</si>
  <si>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</si>
  <si>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</si>
  <si>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</si>
  <si>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</si>
  <si>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</si>
  <si>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</si>
  <si>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</si>
  <si>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</si>
  <si>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</si>
  <si>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</si>
  <si>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</si>
  <si>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</si>
  <si>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</si>
  <si>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</si>
  <si>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</si>
  <si>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</si>
  <si>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</si>
  <si>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</si>
  <si>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</si>
  <si>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</si>
  <si>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</si>
  <si>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</si>
  <si>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</si>
  <si>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</si>
  <si>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</si>
  <si>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</si>
  <si>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</si>
  <si>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</si>
  <si>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</si>
  <si>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</si>
  <si>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</si>
  <si>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</si>
  <si>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</si>
  <si>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</si>
  <si>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</si>
  <si>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</si>
  <si>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</si>
  <si>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</si>
  <si>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</si>
  <si>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</si>
  <si>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</si>
  <si>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</si>
  <si>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</si>
  <si>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</si>
  <si>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</si>
  <si>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</si>
  <si>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</si>
  <si>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</si>
  <si>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</si>
  <si>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</si>
  <si>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</si>
  <si>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</si>
  <si>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</si>
  <si>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</si>
  <si>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</si>
  <si>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</si>
  <si>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</si>
  <si>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</si>
  <si>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</si>
  <si>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</si>
  <si>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</si>
  <si>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</si>
  <si>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</si>
  <si>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</si>
  <si>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</si>
  <si>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</si>
  <si>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</si>
  <si>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</si>
  <si>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</si>
  <si>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</si>
  <si>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</si>
  <si>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</si>
  <si>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</si>
  <si>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</si>
  <si>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</si>
  <si>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</si>
  <si>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</si>
  <si>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</si>
  <si>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</si>
  <si>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</si>
  <si>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</si>
  <si>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</si>
  <si>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</si>
  <si>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</si>
  <si>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</si>
  <si>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</si>
  <si>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</si>
  <si>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</si>
  <si>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</si>
  <si>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</si>
  <si>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</si>
  <si>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</si>
  <si>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</si>
  <si>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</si>
  <si>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</si>
  <si>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</si>
  <si>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</si>
  <si>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</si>
  <si>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</si>
  <si>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</si>
  <si>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</si>
  <si>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</si>
  <si>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</si>
  <si>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</si>
  <si>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</si>
  <si>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</si>
  <si>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</si>
  <si>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</si>
  <si>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</si>
  <si>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</si>
  <si>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</si>
  <si>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</si>
  <si>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</si>
  <si>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</si>
  <si>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</si>
  <si>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</si>
  <si>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</si>
  <si>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</si>
  <si>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</si>
  <si>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</si>
  <si>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</si>
  <si>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</si>
  <si>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</si>
  <si>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</si>
  <si>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</si>
  <si>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</si>
  <si>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</si>
  <si>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</si>
  <si>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</si>
  <si>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</si>
  <si>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</si>
  <si>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</si>
  <si>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</si>
  <si>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</si>
  <si>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</si>
  <si>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</si>
  <si>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</si>
  <si>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</si>
  <si>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</si>
  <si>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</si>
  <si>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</si>
  <si>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</si>
  <si>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</si>
  <si>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</si>
  <si>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</si>
  <si>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</si>
  <si>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</si>
  <si>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</si>
  <si>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</si>
  <si>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</si>
  <si>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</si>
  <si>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</si>
  <si>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</si>
  <si>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</si>
  <si>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</si>
  <si>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</si>
  <si>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</si>
  <si>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</si>
  <si>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</si>
  <si>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</si>
  <si>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</si>
  <si>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</si>
  <si>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</si>
  <si>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</si>
  <si>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</si>
  <si>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</si>
  <si>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</si>
  <si>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</si>
  <si>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</si>
  <si>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</si>
  <si>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</si>
  <si>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</si>
  <si>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</si>
  <si>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</si>
  <si>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</si>
  <si>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</si>
  <si>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</si>
  <si>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</si>
  <si>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</si>
  <si>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</si>
  <si>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</si>
  <si>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</si>
  <si>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</si>
  <si>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</si>
  <si>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</si>
  <si>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</si>
  <si>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</si>
  <si>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</si>
  <si>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</si>
  <si>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</si>
  <si>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</si>
  <si>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</si>
  <si>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</si>
  <si>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</si>
  <si>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</si>
  <si>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</si>
  <si>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</si>
  <si>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</si>
  <si>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</si>
  <si>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</si>
  <si>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</si>
  <si>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</si>
  <si>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</si>
  <si>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</si>
  <si>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</si>
  <si>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</si>
  <si>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</si>
  <si>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</si>
  <si>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</si>
  <si>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</si>
  <si>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</si>
  <si>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</si>
  <si>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</si>
  <si>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</si>
  <si>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</si>
  <si>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</si>
  <si>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</si>
  <si>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</si>
  <si>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</si>
  <si>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</si>
  <si>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</si>
  <si>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</si>
  <si>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</si>
  <si>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</si>
  <si>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</si>
  <si>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</si>
  <si>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</si>
  <si>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</si>
  <si>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</si>
  <si>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</si>
  <si>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</si>
  <si>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</si>
  <si>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</si>
  <si>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</si>
  <si>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</si>
  <si>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</si>
  <si>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</si>
  <si>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</si>
  <si>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</si>
  <si>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</si>
  <si>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</si>
  <si>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</si>
  <si>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</si>
  <si>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</si>
  <si>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</si>
  <si>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</si>
  <si>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</si>
  <si>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</si>
  <si>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</si>
  <si>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</si>
  <si>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</si>
  <si>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</si>
  <si>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</si>
  <si>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</si>
  <si>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</si>
  <si>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</si>
  <si>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</si>
  <si>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</si>
  <si>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</si>
  <si>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</si>
  <si>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</si>
  <si>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</si>
  <si>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</si>
  <si>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</si>
  <si>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</si>
  <si>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</si>
  <si>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</si>
  <si>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</si>
  <si>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</si>
  <si>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</si>
  <si>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</si>
  <si>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</si>
  <si>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</si>
  <si>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</si>
  <si>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</si>
  <si>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</si>
  <si>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</si>
  <si>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</si>
  <si>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</si>
  <si>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</si>
  <si>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</si>
  <si>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</si>
  <si>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</si>
  <si>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</si>
  <si>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</si>
  <si>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</si>
  <si>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</si>
  <si>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</si>
  <si>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</si>
  <si>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</si>
  <si>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</si>
  <si>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</si>
  <si>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</si>
  <si>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</si>
  <si>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</si>
  <si>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</si>
  <si>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</si>
  <si>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</si>
  <si>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</si>
  <si>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</si>
  <si>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</si>
  <si>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</si>
  <si>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</si>
  <si>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</si>
  <si>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</si>
  <si>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</si>
  <si>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</si>
  <si>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</si>
  <si>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</si>
  <si>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</si>
  <si>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</si>
  <si>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</si>
  <si>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</si>
  <si>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</si>
  <si>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</si>
  <si>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</si>
  <si>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</si>
  <si>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</si>
  <si>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</si>
  <si>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</si>
  <si>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</si>
  <si>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</si>
  <si>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</si>
  <si>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</si>
  <si>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</si>
  <si>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</si>
  <si>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</si>
  <si>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</si>
  <si>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</si>
  <si>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</si>
  <si>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</si>
  <si>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</si>
  <si>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</si>
  <si>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</si>
  <si>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</si>
  <si>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</si>
  <si>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</si>
  <si>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</si>
  <si>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</si>
  <si>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</si>
  <si>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</si>
  <si>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</si>
  <si>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</si>
  <si>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</si>
  <si>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</si>
  <si>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</si>
  <si>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</si>
  <si>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</si>
  <si>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</si>
  <si>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</si>
  <si>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</si>
  <si>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</si>
  <si>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</si>
  <si>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</si>
  <si>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</si>
  <si>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</si>
  <si>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</si>
  <si>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</si>
  <si>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</si>
  <si>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</si>
  <si>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</si>
  <si>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</si>
  <si>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</si>
  <si>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</si>
  <si>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</si>
  <si>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</si>
  <si>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</si>
  <si>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</si>
  <si>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</si>
  <si>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</si>
  <si>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</si>
  <si>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</si>
  <si>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</si>
  <si>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</si>
  <si>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</si>
  <si>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</si>
  <si>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</si>
  <si>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</si>
  <si>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</si>
  <si>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</si>
  <si>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</si>
  <si>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</si>
  <si>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</si>
  <si>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</si>
  <si>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</si>
  <si>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</si>
  <si>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</si>
  <si>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</si>
  <si>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</si>
  <si>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</si>
  <si>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</si>
  <si>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</si>
  <si>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</si>
  <si>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</si>
  <si>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</si>
  <si>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</si>
  <si>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</si>
  <si>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</si>
  <si>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</si>
  <si>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</si>
  <si>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</si>
  <si>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</si>
  <si>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</si>
  <si>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</si>
  <si>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</si>
  <si>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</si>
  <si>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</si>
  <si>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</si>
  <si>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</si>
  <si>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</si>
  <si>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</si>
  <si>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</si>
  <si>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</si>
  <si>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</si>
  <si>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</si>
  <si>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</si>
  <si>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</si>
  <si>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</si>
  <si>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</si>
  <si>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</si>
  <si>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</si>
  <si>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</si>
  <si>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</si>
  <si>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</si>
  <si>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</si>
  <si>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</si>
  <si>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</si>
  <si>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</si>
  <si>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</si>
  <si>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</si>
  <si>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</si>
  <si>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</si>
  <si>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</si>
  <si>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</si>
  <si>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</si>
  <si>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</si>
  <si>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</si>
  <si>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</si>
  <si>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</si>
  <si>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</si>
  <si>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</si>
  <si>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</si>
  <si>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</si>
  <si>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</si>
  <si>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</si>
  <si>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</si>
  <si>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</si>
  <si>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</si>
  <si>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</si>
  <si>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</si>
  <si>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</si>
  <si>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</si>
  <si>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</si>
  <si>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</si>
  <si>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</si>
  <si>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</si>
  <si>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</si>
  <si>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</si>
  <si>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</si>
  <si>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</si>
  <si>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</si>
  <si>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</si>
  <si>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</si>
  <si>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</si>
  <si>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</si>
  <si>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</si>
  <si>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</si>
  <si>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</si>
  <si>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</si>
  <si>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</si>
  <si>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</si>
  <si>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</si>
  <si>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</si>
  <si>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</si>
  <si>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</si>
  <si>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</si>
  <si>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</si>
  <si>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</si>
  <si>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</si>
  <si>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</si>
  <si>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</si>
  <si>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</si>
  <si>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</si>
  <si>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</si>
  <si>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</si>
  <si>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</si>
  <si>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</si>
  <si>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</si>
  <si>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</si>
  <si>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</si>
  <si>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</si>
  <si>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</si>
  <si>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</si>
  <si>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</si>
  <si>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</si>
  <si>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</si>
  <si>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</si>
  <si>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</si>
  <si>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</si>
  <si>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</si>
  <si>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</si>
  <si>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</si>
  <si>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</si>
  <si>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</si>
  <si>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</si>
  <si>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</si>
  <si>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</si>
  <si>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</si>
  <si>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</si>
  <si>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</si>
  <si>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</si>
  <si>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</si>
  <si>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</si>
  <si>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</si>
  <si>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</si>
  <si>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</si>
  <si>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</si>
  <si>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</si>
  <si>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</si>
  <si>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</si>
  <si>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</si>
  <si>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</si>
  <si>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</si>
  <si>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</si>
  <si>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</si>
  <si>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</si>
  <si>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</si>
  <si>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</si>
  <si>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</si>
  <si>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</si>
  <si>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</si>
  <si>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</si>
  <si>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</si>
  <si>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</si>
  <si>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</si>
  <si>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</si>
  <si>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</si>
  <si>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</si>
  <si>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</si>
  <si>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</si>
  <si>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</si>
  <si>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</si>
  <si>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</si>
  <si>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</si>
  <si>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</si>
  <si>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</si>
  <si>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</si>
  <si>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</si>
  <si>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</si>
  <si>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</si>
  <si>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</si>
  <si>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</si>
  <si>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</si>
  <si>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</si>
  <si>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</si>
  <si>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</si>
  <si>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</si>
  <si>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</si>
  <si>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</si>
  <si>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</si>
  <si>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</si>
  <si>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</si>
  <si>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</si>
  <si>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</si>
  <si>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</si>
  <si>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</si>
  <si>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</si>
  <si>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</si>
  <si>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</si>
  <si>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</si>
  <si>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</si>
  <si>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</si>
  <si>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</si>
  <si>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</si>
  <si>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</si>
  <si>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</si>
  <si>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</si>
  <si>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</si>
  <si>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</si>
  <si>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</si>
  <si>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</si>
  <si>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</si>
  <si>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</si>
  <si>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</si>
  <si>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</si>
  <si>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</si>
  <si>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</si>
  <si>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</si>
  <si>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</si>
  <si>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</si>
  <si>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</si>
  <si>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</si>
  <si>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</si>
  <si>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</si>
  <si>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</si>
  <si>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</si>
  <si>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</si>
  <si>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</si>
  <si>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</si>
  <si>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</si>
  <si>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</si>
  <si>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</si>
  <si>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</si>
  <si>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</si>
  <si>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</si>
  <si>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</si>
  <si>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</si>
  <si>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</si>
  <si>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</si>
  <si>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</si>
  <si>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</si>
  <si>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</si>
  <si>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</si>
  <si>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</si>
  <si>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</si>
  <si>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</si>
  <si>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</si>
  <si>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</si>
  <si>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</si>
  <si>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</si>
  <si>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</si>
  <si>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</si>
  <si>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</si>
  <si>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</si>
  <si>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</si>
  <si>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</si>
  <si>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</si>
  <si>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</si>
  <si>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</si>
  <si>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</si>
  <si>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</si>
  <si>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</si>
  <si>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</si>
  <si>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</si>
  <si>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</si>
  <si>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</si>
  <si>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</si>
  <si>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</si>
  <si>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</si>
  <si>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</si>
  <si>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</si>
  <si>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</si>
  <si>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</si>
  <si>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</si>
  <si>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</si>
  <si>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</si>
  <si>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</si>
  <si>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</si>
  <si>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</si>
  <si>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</si>
  <si>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</si>
  <si>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</si>
  <si>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</si>
  <si>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</si>
  <si>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</si>
  <si>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</si>
  <si>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</si>
  <si>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</si>
  <si>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</si>
  <si>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</si>
  <si>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</si>
  <si>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</si>
  <si>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</si>
  <si>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</si>
  <si>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</si>
  <si>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</si>
  <si>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</si>
  <si>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</si>
  <si>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</si>
  <si>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</si>
  <si>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</si>
  <si>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</si>
  <si>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</si>
  <si>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</si>
  <si>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</si>
  <si>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</si>
  <si>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</si>
  <si>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</si>
  <si>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</si>
  <si>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</si>
  <si>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</si>
  <si>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</si>
  <si>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</si>
  <si>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</si>
  <si>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</si>
  <si>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</si>
  <si>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</si>
  <si>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</si>
  <si>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</si>
  <si>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</si>
  <si>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</si>
  <si>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</si>
  <si>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</si>
  <si>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</si>
  <si>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</si>
  <si>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</si>
  <si>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</si>
  <si>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</si>
  <si>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</si>
  <si>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</si>
  <si>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</si>
  <si>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</si>
  <si>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</si>
  <si>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</si>
  <si>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</si>
  <si>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</si>
  <si>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</si>
  <si>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</si>
  <si>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</si>
  <si>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</si>
  <si>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</si>
  <si>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</si>
  <si>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</si>
  <si>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</si>
  <si>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</si>
  <si>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</si>
  <si>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</si>
  <si>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</si>
  <si>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</si>
  <si>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</si>
  <si>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</si>
  <si>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</si>
  <si>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</si>
  <si>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</si>
  <si>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</si>
  <si>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</si>
  <si>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</si>
  <si>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</si>
  <si>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</si>
  <si>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</si>
  <si>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</si>
  <si>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</si>
  <si>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</si>
  <si>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</si>
  <si>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</si>
  <si>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</si>
  <si>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</si>
  <si>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</si>
  <si>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</si>
  <si>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</si>
  <si>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</si>
  <si>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</si>
  <si>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</si>
  <si>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</si>
  <si>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</si>
  <si>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</si>
  <si>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</si>
  <si>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</si>
  <si>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</si>
  <si>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</si>
  <si>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</si>
  <si>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</si>
  <si>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</si>
  <si>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</si>
  <si>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</si>
  <si>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</si>
  <si>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</si>
  <si>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</si>
  <si>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</si>
  <si>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</si>
  <si>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</si>
  <si>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</si>
  <si>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</si>
  <si>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</si>
  <si>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</si>
  <si>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</si>
  <si>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</si>
  <si>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</si>
  <si>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</si>
  <si>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</si>
  <si>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</si>
  <si>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</si>
  <si>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</si>
  <si>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</si>
  <si>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</si>
  <si>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</si>
  <si>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</si>
  <si>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</si>
  <si>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</si>
  <si>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</si>
  <si>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</si>
  <si>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</si>
  <si>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</si>
  <si>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</si>
  <si>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</si>
  <si>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</si>
  <si>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</si>
  <si>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</si>
  <si>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</si>
  <si>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</si>
  <si>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</si>
  <si>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</si>
  <si>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</si>
  <si>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</si>
  <si>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</si>
  <si>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</si>
  <si>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</si>
  <si>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</si>
  <si>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</si>
  <si>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</si>
  <si>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</si>
  <si>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</si>
  <si>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</si>
  <si>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</si>
  <si>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</si>
  <si>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</si>
  <si>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</si>
  <si>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</si>
  <si>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</si>
  <si>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</si>
  <si>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</si>
  <si>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</si>
  <si>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</si>
  <si>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</si>
  <si>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</si>
  <si>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</si>
  <si>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</si>
  <si>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</si>
  <si>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</si>
  <si>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</si>
  <si>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</si>
  <si>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</si>
  <si>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</si>
  <si>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</si>
  <si>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</si>
  <si>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</si>
  <si>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</si>
  <si>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</si>
  <si>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</si>
  <si>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</si>
  <si>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</si>
  <si>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</si>
  <si>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</si>
  <si>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</si>
  <si>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</si>
  <si>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</si>
  <si>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</si>
  <si>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</si>
  <si>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</si>
  <si>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</si>
  <si>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</si>
  <si>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</si>
  <si>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</si>
  <si>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</si>
  <si>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</si>
  <si>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</si>
  <si>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</si>
  <si>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</si>
  <si>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</si>
  <si>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</si>
  <si>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</si>
  <si>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</si>
  <si>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</si>
  <si>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</si>
  <si>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</si>
  <si>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</si>
  <si>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</si>
  <si>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</si>
  <si>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</si>
  <si>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</si>
  <si>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</si>
  <si>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</si>
  <si>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</si>
  <si>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</si>
  <si>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</si>
  <si>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</si>
  <si>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</si>
  <si>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</si>
  <si>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</si>
  <si>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</si>
  <si>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</si>
  <si>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</si>
  <si>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</si>
  <si>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</si>
  <si>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</si>
  <si>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</si>
  <si>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</si>
  <si>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</si>
  <si>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</si>
  <si>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</si>
  <si>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</si>
  <si>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</si>
  <si>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</si>
  <si>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</si>
  <si>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</si>
  <si>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</si>
  <si>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</si>
  <si>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</si>
  <si>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</si>
  <si>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</si>
  <si>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</si>
  <si>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</si>
  <si>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</si>
  <si>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</si>
  <si>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</si>
  <si>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</si>
  <si>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</si>
  <si>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</si>
  <si>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</si>
  <si>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</si>
  <si>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</si>
  <si>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</si>
  <si>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</si>
  <si>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</si>
  <si>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</si>
  <si>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</si>
  <si>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</si>
  <si>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</si>
  <si>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</si>
  <si>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</si>
  <si>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</si>
  <si>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</si>
  <si>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</si>
  <si>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</si>
  <si>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</si>
  <si>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</si>
  <si>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</si>
  <si>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</si>
  <si>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</si>
  <si>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</si>
  <si>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</si>
  <si>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</si>
  <si>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</si>
  <si>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</si>
  <si>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</si>
  <si>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</si>
  <si>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</si>
  <si>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</si>
  <si>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</si>
  <si>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</si>
  <si>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</si>
  <si>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</si>
  <si>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</si>
  <si>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</si>
  <si>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</si>
  <si>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</si>
  <si>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</si>
  <si>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</si>
  <si>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</si>
  <si>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</si>
  <si>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</si>
  <si>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</si>
  <si>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</si>
  <si>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</si>
  <si>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</si>
  <si>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</si>
  <si>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</si>
  <si>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</si>
  <si>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</si>
  <si>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</si>
  <si>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</si>
  <si>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</si>
  <si>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</si>
  <si>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</si>
  <si>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</si>
  <si>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</si>
  <si>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</si>
  <si>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</si>
  <si>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</si>
  <si>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</si>
  <si>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</si>
  <si>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</si>
  <si>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</si>
  <si>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</si>
  <si>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</si>
  <si>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</si>
  <si>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</si>
  <si>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</si>
  <si>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</si>
  <si>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</si>
  <si>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</si>
  <si>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</si>
  <si>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</si>
  <si>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</si>
  <si>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</si>
  <si>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</si>
  <si>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</si>
  <si>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</si>
  <si>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</si>
  <si>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</si>
  <si>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</si>
  <si>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</si>
  <si>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</si>
  <si>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</si>
  <si>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</si>
  <si>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</si>
  <si>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</si>
  <si>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</si>
  <si>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</si>
  <si>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</si>
  <si>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</si>
  <si>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</si>
  <si>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</si>
  <si>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</si>
  <si>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</si>
  <si>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</si>
  <si>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</si>
  <si>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</si>
  <si>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</si>
  <si>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</si>
  <si>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</si>
  <si>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</si>
  <si>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</si>
  <si>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</si>
  <si>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</si>
  <si>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</si>
  <si>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</si>
  <si>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</si>
  <si>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</si>
  <si>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</si>
  <si>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</si>
  <si>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</si>
  <si>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</si>
  <si>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</si>
  <si>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</si>
  <si>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</si>
  <si>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</si>
  <si>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</si>
  <si>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</si>
  <si>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</si>
  <si>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</si>
  <si>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</si>
  <si>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</si>
  <si>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</si>
  <si>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</si>
  <si>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</si>
  <si>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</si>
  <si>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</si>
  <si>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</si>
  <si>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</si>
  <si>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</si>
  <si>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</si>
  <si>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</si>
  <si>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</si>
  <si>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</si>
  <si>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</si>
  <si>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</si>
  <si>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</si>
  <si>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</si>
  <si>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</si>
  <si>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</si>
  <si>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</si>
  <si>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</si>
  <si>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</si>
  <si>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</si>
  <si>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</si>
  <si>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</si>
  <si>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</si>
  <si>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</si>
  <si>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</si>
  <si>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</si>
  <si>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</si>
  <si>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</si>
  <si>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</si>
  <si>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</si>
  <si>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</si>
  <si>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</si>
  <si>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</si>
  <si>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</si>
  <si>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</si>
  <si>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</si>
  <si>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</si>
  <si>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</si>
  <si>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</si>
  <si>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</si>
  <si>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</si>
  <si>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</si>
  <si>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</si>
  <si>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</si>
  <si>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</si>
  <si>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</si>
  <si>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</si>
  <si>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</si>
  <si>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</si>
  <si>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</si>
  <si>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</si>
  <si>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</si>
  <si>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</si>
  <si>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</si>
  <si>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</si>
  <si>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</si>
  <si>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</si>
  <si>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</si>
  <si>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</si>
  <si>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</si>
  <si>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</si>
  <si>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</si>
  <si>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</si>
  <si>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</si>
  <si>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</si>
  <si>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</si>
  <si>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</si>
  <si>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</si>
  <si>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</si>
  <si>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</si>
  <si>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</si>
  <si>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</si>
  <si>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</si>
  <si>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</si>
  <si>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</si>
  <si>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</si>
  <si>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</si>
  <si>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</si>
  <si>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</si>
  <si>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</si>
  <si>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</si>
  <si>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</si>
  <si>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</si>
  <si>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</si>
  <si>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</si>
  <si>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</si>
  <si>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</si>
  <si>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</si>
  <si>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</si>
  <si>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</si>
  <si>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</si>
  <si>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</si>
  <si>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</si>
  <si>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</si>
  <si>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</si>
  <si>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</si>
  <si>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</si>
  <si>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</si>
  <si>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</si>
  <si>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</si>
  <si>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</si>
  <si>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</si>
  <si>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</si>
  <si>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</si>
  <si>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</si>
  <si>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</si>
  <si>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</si>
  <si>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</si>
  <si>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</si>
  <si>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</si>
  <si>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</si>
  <si>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</si>
  <si>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</si>
  <si>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</si>
  <si>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</si>
  <si>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</si>
  <si>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</si>
  <si>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</si>
  <si>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</si>
  <si>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</si>
  <si>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</si>
  <si>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</si>
  <si>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</si>
  <si>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</si>
  <si>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</si>
  <si>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</si>
  <si>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</si>
  <si>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</si>
  <si>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</si>
  <si>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</si>
  <si>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</si>
  <si>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</si>
  <si>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</si>
  <si>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</si>
  <si>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</si>
  <si>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</si>
  <si>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</si>
  <si>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</si>
  <si>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</si>
  <si>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</si>
  <si>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</si>
  <si>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</si>
  <si>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</si>
  <si>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</si>
  <si>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</si>
  <si>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</si>
  <si>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</si>
  <si>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</si>
  <si>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</si>
  <si>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</si>
  <si>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</si>
  <si>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</si>
  <si>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</si>
  <si>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</si>
  <si>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</si>
  <si>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</si>
  <si>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</si>
  <si>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</si>
  <si>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</si>
  <si>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</si>
  <si>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</si>
  <si>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</si>
  <si>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</si>
  <si>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</si>
  <si>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</si>
  <si>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</si>
  <si>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</si>
  <si>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</si>
  <si>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</si>
  <si>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</si>
  <si>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</si>
  <si>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</si>
  <si>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</si>
  <si>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</si>
  <si>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</si>
  <si>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</si>
  <si>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</si>
  <si>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</si>
  <si>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</si>
  <si>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</si>
  <si>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</si>
  <si>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</si>
  <si>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</si>
  <si>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</si>
  <si>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</si>
  <si>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</si>
  <si>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</si>
  <si>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</si>
  <si>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</si>
  <si>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</si>
  <si>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</si>
  <si>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</si>
  <si>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</si>
  <si>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</si>
  <si>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</si>
  <si>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</si>
  <si>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</si>
  <si>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</si>
  <si>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</si>
  <si>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</si>
  <si>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</si>
  <si>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</si>
  <si>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</si>
  <si>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</si>
  <si>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</si>
  <si>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</si>
  <si>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</si>
  <si>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</si>
  <si>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</si>
  <si>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</si>
  <si>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</si>
  <si>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</si>
  <si>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</si>
  <si>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</si>
  <si>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</si>
  <si>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</si>
  <si>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</si>
  <si>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</si>
  <si>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</si>
  <si>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</si>
  <si>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</si>
  <si>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</si>
  <si>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</si>
  <si>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</si>
  <si>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</si>
  <si>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</si>
  <si>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</si>
  <si>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</si>
  <si>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</si>
  <si>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</si>
  <si>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</si>
  <si>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</si>
  <si>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</si>
  <si>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</si>
  <si>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</si>
  <si>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</si>
  <si>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</si>
  <si>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</si>
  <si>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</si>
  <si>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</si>
  <si>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</si>
  <si>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</si>
  <si>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</si>
  <si>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</si>
  <si>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</si>
  <si>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</si>
  <si>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</si>
  <si>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</si>
  <si>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</si>
  <si>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</si>
  <si>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</si>
  <si>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</si>
  <si>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</si>
  <si>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</si>
  <si>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</si>
  <si>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</si>
  <si>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</si>
  <si>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</si>
  <si>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</si>
  <si>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</si>
  <si>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</si>
  <si>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</si>
  <si>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</si>
  <si>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</si>
  <si>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</si>
  <si>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</si>
  <si>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</si>
  <si>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</si>
  <si>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</si>
  <si>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</si>
  <si>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</si>
  <si>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</si>
  <si>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</si>
  <si>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</si>
  <si>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</si>
  <si>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</si>
  <si>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</si>
  <si>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</si>
  <si>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</si>
  <si>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</si>
  <si>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</si>
  <si>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</si>
  <si>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</si>
  <si>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</si>
  <si>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</si>
  <si>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</si>
  <si>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</si>
  <si>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</si>
  <si>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</si>
  <si>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</si>
  <si>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</si>
  <si>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</si>
  <si>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</si>
  <si>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</si>
  <si>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</si>
  <si>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</si>
  <si>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</si>
  <si>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</si>
  <si>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</si>
  <si>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</si>
  <si>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</si>
  <si>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</si>
  <si>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</si>
  <si>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</si>
  <si>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</si>
  <si>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</si>
  <si>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</si>
  <si>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</si>
  <si>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</si>
  <si>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</si>
  <si>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</si>
  <si>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</si>
  <si>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</si>
  <si>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</si>
  <si>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</si>
  <si>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</si>
  <si>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</si>
  <si>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</si>
  <si>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</si>
  <si>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</si>
  <si>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</si>
  <si>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</si>
  <si>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</si>
  <si>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</si>
  <si>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</si>
  <si>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</si>
  <si>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</si>
  <si>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</si>
  <si>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</si>
  <si>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</si>
  <si>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</si>
  <si>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</si>
  <si>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</si>
  <si>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</si>
  <si>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</si>
  <si>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</si>
  <si>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</si>
  <si>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</si>
  <si>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</si>
  <si>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</si>
  <si>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</si>
  <si>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</si>
  <si>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</si>
  <si>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</si>
  <si>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</si>
  <si>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</si>
  <si>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</si>
  <si>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</si>
  <si>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</si>
  <si>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</si>
  <si>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</si>
  <si>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</si>
  <si>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</si>
  <si>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</si>
  <si>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</si>
  <si>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</si>
  <si>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</si>
  <si>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</si>
  <si>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</si>
  <si>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</si>
  <si>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</si>
  <si>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</si>
  <si>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</si>
  <si>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</si>
  <si>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</si>
  <si>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</si>
  <si>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</si>
  <si>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</si>
  <si>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</si>
  <si>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</si>
  <si>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</si>
  <si>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</si>
  <si>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</si>
  <si>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</si>
  <si>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</si>
  <si>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</si>
  <si>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</si>
  <si>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</si>
  <si>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</si>
  <si>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</si>
  <si>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</si>
  <si>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</si>
  <si>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</si>
  <si>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</si>
  <si>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</si>
  <si>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</si>
  <si>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</si>
  <si>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</si>
  <si>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</si>
  <si>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</si>
  <si>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</si>
  <si>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</si>
  <si>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</si>
  <si>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</si>
  <si>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</si>
  <si>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</si>
  <si>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</si>
  <si>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</si>
  <si>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</si>
  <si>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</si>
  <si>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</si>
  <si>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</si>
  <si>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</si>
  <si>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</si>
  <si>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</si>
  <si>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</si>
  <si>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</si>
  <si>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</si>
  <si>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</si>
  <si>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</si>
  <si>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</si>
  <si>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</si>
  <si>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</si>
  <si>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</si>
  <si>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</si>
  <si>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</si>
  <si>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</si>
  <si>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</si>
  <si>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</si>
  <si>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</si>
  <si>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</si>
  <si>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</si>
  <si>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</si>
  <si>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</si>
  <si>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</si>
  <si>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</si>
  <si>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</si>
  <si>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</si>
  <si>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</si>
  <si>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</si>
  <si>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</si>
  <si>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</si>
  <si>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</si>
  <si>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</si>
  <si>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</si>
  <si>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</si>
  <si>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</si>
  <si>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</si>
  <si>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</si>
  <si>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</si>
  <si>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</si>
  <si>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</si>
  <si>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</si>
  <si>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</si>
  <si>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</si>
  <si>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</si>
  <si>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</si>
  <si>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</si>
  <si>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</si>
  <si>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</si>
  <si>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</si>
  <si>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</si>
  <si>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</si>
  <si>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</si>
  <si>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</si>
  <si>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</si>
  <si>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</si>
  <si>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</si>
  <si>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</si>
  <si>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</si>
  <si>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</si>
  <si>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</si>
  <si>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</si>
  <si>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</si>
  <si>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</si>
  <si>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</si>
  <si>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</si>
  <si>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</si>
  <si>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</si>
  <si>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</si>
  <si>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</si>
  <si>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</si>
  <si>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</si>
  <si>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</si>
  <si>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</si>
  <si>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</si>
  <si>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</si>
  <si>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</si>
  <si>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</si>
  <si>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</si>
  <si>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</si>
  <si>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</si>
  <si>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</si>
  <si>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</si>
  <si>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</si>
  <si>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</si>
  <si>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</si>
  <si>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</si>
  <si>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</si>
  <si>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</si>
  <si>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</si>
  <si>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</si>
  <si>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</si>
  <si>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</si>
  <si>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</si>
  <si>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</si>
  <si>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</si>
  <si>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</si>
  <si>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</si>
  <si>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</si>
  <si>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</si>
  <si>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</si>
  <si>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</si>
  <si>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</si>
  <si>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</si>
  <si>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</si>
  <si>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</si>
  <si>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</si>
  <si>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</si>
  <si>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</si>
  <si>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</si>
  <si>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</si>
  <si>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</si>
  <si>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</si>
  <si>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</si>
  <si>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</si>
  <si>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</si>
  <si>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</si>
  <si>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</si>
  <si>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</si>
  <si>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</si>
  <si>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</si>
  <si>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</si>
  <si>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</si>
  <si>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</si>
  <si>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</si>
  <si>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</si>
  <si>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</si>
  <si>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</si>
  <si>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</si>
  <si>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</si>
  <si>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</si>
  <si>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</si>
  <si>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</si>
  <si>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</si>
  <si>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</si>
  <si>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</si>
  <si>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</si>
  <si>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</si>
  <si>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</si>
  <si>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</si>
  <si>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</si>
  <si>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</si>
  <si>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</si>
  <si>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</si>
  <si>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</si>
  <si>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</si>
  <si>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</si>
  <si>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</si>
  <si>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</si>
  <si>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</si>
  <si>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</si>
  <si>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</si>
  <si>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</si>
  <si>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</si>
  <si>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</si>
  <si>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</si>
  <si>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</si>
  <si>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</si>
  <si>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</si>
  <si>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</si>
  <si>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</si>
  <si>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</si>
  <si>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</si>
  <si>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</si>
  <si>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</si>
  <si>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</si>
  <si>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</si>
  <si>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</si>
  <si>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</si>
  <si>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</si>
  <si>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</si>
  <si>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</si>
  <si>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</si>
  <si>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</si>
  <si>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</si>
  <si>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</si>
  <si>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</si>
  <si>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</si>
  <si>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</si>
  <si>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</si>
  <si>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</si>
  <si>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</si>
  <si>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</si>
  <si>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</si>
  <si>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</si>
  <si>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</si>
  <si>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</si>
  <si>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</si>
  <si>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</si>
  <si>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</si>
  <si>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</si>
  <si>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</si>
  <si>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</si>
  <si>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</si>
  <si>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</si>
  <si>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</si>
  <si>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</si>
  <si>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</si>
  <si>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</si>
  <si>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</si>
  <si>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</si>
  <si>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</si>
  <si>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</si>
  <si>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</si>
  <si>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</si>
  <si>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</si>
  <si>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</si>
  <si>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</si>
  <si>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</si>
  <si>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</si>
  <si>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</si>
  <si>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</si>
  <si>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</si>
  <si>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</si>
  <si>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</si>
  <si>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</si>
  <si>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</si>
  <si>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</si>
  <si>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</si>
  <si>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</si>
  <si>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</si>
  <si>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</si>
  <si>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</si>
  <si>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</si>
  <si>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</si>
  <si>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</si>
  <si>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</si>
  <si>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</si>
  <si>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</si>
  <si>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</si>
  <si>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</si>
  <si>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</si>
  <si>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</si>
  <si>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</si>
  <si>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</si>
  <si>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</si>
  <si>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</si>
  <si>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</si>
  <si>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</si>
  <si>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</si>
  <si>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</si>
  <si>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</si>
  <si>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</si>
  <si>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</si>
  <si>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</si>
  <si>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</si>
  <si>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</si>
  <si>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</si>
  <si>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</si>
  <si>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</si>
  <si>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</si>
  <si>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</si>
  <si>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</si>
  <si>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</si>
  <si>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</si>
  <si>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</si>
  <si>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</si>
  <si>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</si>
  <si>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</si>
  <si>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</si>
  <si>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</si>
  <si>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</si>
  <si>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</si>
  <si>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</si>
  <si>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</si>
  <si>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</si>
  <si>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</si>
  <si>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</si>
  <si>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</si>
  <si>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</si>
  <si>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</si>
  <si>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</si>
  <si>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</si>
  <si>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</si>
  <si>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</si>
  <si>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</si>
  <si>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</si>
  <si>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</si>
  <si>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</si>
  <si>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</si>
  <si>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</si>
  <si>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</si>
  <si>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</si>
  <si>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</si>
  <si>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</si>
  <si>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</si>
  <si>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</si>
  <si>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</si>
  <si>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</si>
  <si>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</si>
  <si>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</si>
  <si>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</si>
  <si>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</si>
  <si>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</si>
  <si>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</si>
  <si>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</si>
  <si>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</si>
  <si>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</si>
  <si>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</si>
  <si>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</si>
  <si>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</si>
  <si>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</si>
  <si>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</si>
  <si>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</si>
  <si>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</si>
  <si>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</si>
  <si>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</si>
  <si>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</si>
  <si>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</si>
  <si>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</si>
  <si>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</si>
  <si>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</si>
  <si>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</si>
  <si>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</si>
  <si>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</si>
  <si>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</si>
  <si>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</si>
  <si>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</si>
  <si>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</si>
  <si>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</si>
  <si>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</si>
  <si>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</si>
  <si>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</si>
  <si>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</si>
  <si>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</si>
  <si>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</si>
  <si>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</si>
  <si>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</si>
  <si>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</si>
  <si>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</si>
  <si>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</si>
  <si>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</si>
  <si>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</si>
  <si>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</si>
  <si>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</si>
  <si>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</si>
  <si>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</si>
  <si>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</si>
  <si>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</si>
  <si>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</si>
  <si>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</si>
  <si>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</si>
  <si>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</si>
  <si>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</si>
  <si>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</si>
  <si>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</si>
  <si>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</si>
  <si>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</si>
  <si>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</si>
  <si>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</si>
  <si>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</si>
  <si>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</si>
  <si>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</si>
  <si>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</si>
  <si>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</si>
  <si>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</si>
  <si>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</si>
  <si>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</si>
  <si>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</si>
  <si>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</si>
  <si>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</si>
  <si>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</si>
  <si>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</si>
  <si>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</si>
  <si>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</si>
  <si>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</si>
  <si>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</si>
  <si>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</si>
  <si>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</si>
  <si>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</si>
  <si>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</si>
  <si>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</si>
  <si>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</si>
  <si>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</si>
  <si>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</si>
  <si>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</si>
  <si>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</si>
  <si>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</si>
  <si>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</si>
  <si>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</si>
  <si>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</si>
  <si>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</si>
  <si>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</si>
  <si>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</si>
  <si>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</si>
  <si>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</si>
  <si>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</si>
  <si>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</si>
  <si>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</si>
  <si>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</si>
  <si>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</si>
  <si>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</si>
  <si>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</si>
  <si>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</si>
  <si>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</si>
  <si>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</si>
  <si>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</si>
  <si>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</si>
  <si>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</si>
  <si>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</si>
  <si>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</si>
  <si>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</si>
  <si>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</si>
  <si>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</si>
  <si>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</si>
  <si>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</si>
  <si>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</si>
  <si>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</si>
  <si>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</si>
  <si>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</si>
  <si>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</si>
  <si>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</si>
  <si>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</si>
  <si>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</si>
  <si>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</si>
  <si>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</si>
  <si>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</si>
  <si>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</si>
  <si>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</si>
  <si>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</si>
  <si>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</si>
  <si>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</si>
  <si>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</si>
  <si>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</si>
  <si>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</si>
  <si>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</si>
  <si>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</si>
  <si>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</si>
  <si>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</si>
  <si>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</si>
  <si>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</si>
  <si>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</si>
  <si>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</si>
  <si>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</si>
  <si>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</si>
  <si>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</si>
  <si>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</si>
  <si>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</si>
  <si>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</si>
  <si>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</si>
  <si>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</si>
  <si>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</si>
  <si>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</si>
  <si>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</si>
  <si>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</si>
  <si>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</si>
  <si>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</si>
  <si>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</si>
  <si>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</si>
  <si>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</si>
  <si>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</si>
  <si>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</si>
  <si>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</si>
  <si>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</si>
  <si>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</si>
  <si>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</si>
  <si>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</si>
  <si>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</si>
  <si>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</si>
  <si>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</si>
  <si>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</si>
  <si>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</si>
  <si>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</si>
  <si>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</si>
  <si>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</si>
  <si>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</si>
  <si>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</si>
  <si>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</si>
  <si>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</si>
  <si>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</si>
  <si>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</si>
  <si>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</si>
  <si>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</si>
  <si>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</si>
  <si>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</si>
  <si>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</si>
  <si>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</si>
  <si>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</si>
  <si>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</si>
  <si>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</si>
  <si>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</si>
  <si>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</si>
  <si>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</si>
  <si>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</si>
  <si>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</si>
  <si>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</si>
  <si>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</si>
  <si>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</si>
  <si>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</si>
  <si>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</si>
  <si>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</si>
  <si>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</si>
  <si>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</si>
  <si>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</si>
  <si>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</si>
  <si>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</si>
  <si>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</si>
  <si>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</si>
  <si>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</si>
  <si>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</si>
  <si>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</si>
  <si>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</si>
  <si>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</si>
  <si>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</si>
  <si>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</si>
  <si>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</si>
  <si>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</si>
  <si>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</si>
  <si>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</si>
  <si>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</si>
  <si>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</si>
  <si>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</si>
  <si>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</si>
  <si>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</si>
  <si>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</si>
  <si>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</si>
  <si>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</si>
  <si>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</si>
  <si>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</si>
  <si>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</si>
  <si>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</si>
  <si>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</si>
  <si>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</si>
  <si>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</si>
  <si>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</si>
  <si>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</si>
  <si>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</si>
  <si>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</si>
  <si>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</si>
  <si>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</si>
  <si>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</si>
  <si>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</si>
  <si>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</si>
  <si>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</si>
  <si>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</si>
  <si>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</si>
  <si>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</si>
  <si>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</si>
  <si>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</si>
  <si>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</si>
  <si>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</si>
  <si>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</si>
  <si>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</si>
  <si>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</si>
  <si>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</si>
  <si>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</si>
  <si>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</si>
  <si>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</si>
  <si>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</si>
  <si>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</si>
  <si>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</si>
  <si>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</si>
  <si>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</si>
  <si>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</si>
  <si>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</si>
  <si>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</si>
  <si>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</si>
  <si>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</si>
  <si>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</si>
  <si>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</si>
  <si>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</si>
  <si>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</si>
  <si>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</si>
  <si>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</si>
  <si>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</si>
  <si>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</si>
  <si>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</si>
  <si>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</si>
  <si>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</si>
  <si>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</si>
  <si>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</si>
  <si>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</si>
  <si>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</si>
  <si>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</si>
  <si>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</si>
  <si>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</si>
  <si>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</si>
  <si>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</si>
  <si>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</si>
  <si>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</si>
  <si>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</si>
  <si>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</si>
  <si>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</si>
  <si>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</si>
  <si>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</si>
  <si>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</si>
  <si>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</si>
  <si>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</si>
  <si>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</si>
  <si>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</si>
  <si>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</si>
  <si>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</si>
  <si>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</si>
  <si>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</si>
  <si>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</si>
  <si>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</si>
  <si>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</si>
  <si>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</si>
  <si>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</si>
  <si>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</si>
  <si>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</si>
  <si>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</si>
  <si>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</si>
  <si>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</si>
  <si>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</si>
  <si>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</si>
  <si>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</si>
  <si>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</si>
  <si>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</si>
  <si>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</si>
  <si>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</si>
  <si>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</si>
  <si>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</si>
  <si>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</si>
  <si>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</si>
  <si>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</si>
  <si>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</si>
  <si>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</si>
  <si>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</si>
  <si>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</si>
  <si>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</si>
  <si>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</si>
  <si>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</si>
  <si>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</si>
  <si>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</si>
  <si>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</si>
  <si>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</si>
  <si>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</si>
  <si>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</si>
  <si>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</si>
  <si>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</si>
  <si>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</si>
  <si>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</si>
  <si>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</si>
  <si>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</si>
  <si>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</si>
  <si>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</si>
  <si>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</si>
  <si>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</si>
  <si>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</si>
  <si>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</si>
  <si>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</si>
  <si>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</si>
  <si>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</si>
  <si>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</si>
  <si>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</si>
  <si>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</si>
  <si>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</si>
  <si>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</si>
  <si>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</si>
  <si>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</si>
  <si>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</si>
  <si>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</si>
  <si>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</si>
  <si>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</si>
  <si>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</si>
  <si>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</si>
  <si>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</si>
  <si>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</si>
  <si>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</si>
  <si>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</si>
  <si>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</si>
  <si>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</si>
  <si>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</si>
  <si>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</si>
  <si>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</si>
  <si>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</si>
  <si>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</si>
  <si>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</si>
  <si>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</si>
  <si>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</si>
  <si>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</si>
  <si>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</si>
  <si>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</si>
  <si>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</si>
  <si>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</si>
  <si>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</si>
  <si>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</si>
  <si>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</si>
  <si>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</si>
  <si>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</si>
  <si>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</si>
  <si>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</si>
  <si>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</si>
  <si>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</si>
  <si>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</si>
  <si>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</si>
  <si>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</si>
  <si>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</si>
  <si>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</si>
  <si>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</si>
  <si>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</si>
  <si>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</si>
  <si>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</si>
  <si>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</si>
  <si>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</si>
  <si>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</si>
  <si>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</si>
  <si>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</si>
  <si>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</si>
  <si>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</si>
  <si>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</si>
  <si>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</si>
  <si>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</si>
  <si>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</si>
  <si>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</si>
  <si>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</si>
  <si>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</si>
  <si>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</si>
  <si>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</si>
  <si>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</si>
  <si>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</si>
  <si>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</si>
  <si>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</si>
  <si>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</si>
  <si>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</si>
  <si>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</si>
  <si>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</si>
  <si>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</si>
  <si>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</si>
  <si>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</si>
  <si>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</si>
  <si>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</si>
  <si>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</si>
  <si>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</si>
  <si>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</si>
  <si>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</si>
  <si>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</si>
  <si>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</si>
  <si>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</si>
  <si>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</si>
  <si>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</si>
  <si>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</si>
  <si>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</si>
  <si>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</si>
  <si>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</si>
  <si>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</si>
  <si>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</si>
  <si>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</si>
  <si>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</si>
  <si>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</si>
  <si>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</si>
  <si>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</si>
  <si>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</si>
  <si>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</si>
  <si>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</si>
  <si>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</si>
  <si>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</si>
  <si>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</si>
  <si>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</si>
  <si>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</si>
  <si>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</si>
  <si>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</si>
  <si>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</si>
  <si>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</si>
  <si>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</si>
  <si>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</si>
  <si>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</si>
  <si>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</si>
  <si>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</si>
  <si>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</si>
  <si>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</si>
  <si>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</si>
  <si>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</si>
  <si>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</si>
  <si>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</si>
  <si>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</si>
  <si>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</si>
  <si>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</si>
  <si>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</si>
  <si>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</si>
  <si>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</si>
  <si>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</si>
  <si>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</si>
  <si>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</si>
  <si>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</si>
  <si>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</si>
  <si>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</si>
  <si>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</si>
  <si>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</si>
  <si>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</si>
  <si>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</si>
  <si>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</si>
  <si>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</si>
  <si>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</si>
  <si>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</si>
  <si>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</si>
  <si>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</si>
  <si>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</si>
  <si>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</si>
  <si>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</si>
  <si>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</si>
  <si>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</si>
  <si>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</si>
  <si>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</si>
  <si>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</si>
  <si>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</si>
  <si>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</si>
  <si>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</si>
  <si>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</si>
  <si>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</si>
  <si>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</si>
  <si>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</si>
  <si>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</si>
  <si>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</si>
  <si>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</si>
  <si>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</si>
  <si>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</si>
  <si>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</si>
  <si>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</si>
  <si>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</si>
  <si>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</si>
  <si>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</si>
  <si>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</si>
  <si>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</si>
  <si>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</si>
  <si>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</si>
  <si>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</si>
  <si>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</si>
  <si>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</si>
  <si>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</si>
  <si>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</si>
  <si>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</si>
  <si>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</si>
  <si>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</si>
  <si>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</si>
  <si>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</si>
  <si>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</si>
  <si>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</si>
  <si>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</si>
  <si>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</si>
  <si>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</si>
  <si>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</si>
  <si>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</si>
  <si>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</si>
  <si>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</si>
  <si>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</si>
  <si>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</si>
  <si>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</si>
  <si>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</si>
  <si>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</si>
  <si>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</si>
  <si>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</si>
  <si>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</si>
  <si>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</si>
  <si>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</si>
  <si>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</si>
  <si>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</si>
  <si>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</si>
  <si>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</si>
  <si>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</si>
  <si>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</si>
  <si>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</si>
  <si>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</si>
  <si>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</si>
  <si>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</si>
  <si>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</si>
  <si>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</si>
  <si>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</si>
  <si>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</si>
  <si>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</si>
  <si>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</si>
  <si>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</si>
  <si>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</si>
  <si>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</si>
  <si>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</si>
  <si>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</si>
  <si>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</si>
  <si>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</si>
  <si>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</si>
  <si>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</si>
  <si>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</si>
  <si>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</si>
  <si>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</si>
  <si>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</si>
  <si>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</si>
  <si>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</si>
  <si>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</si>
  <si>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</si>
  <si>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</si>
  <si>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</si>
  <si>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</si>
  <si>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</si>
  <si>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</si>
  <si>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</si>
  <si>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</si>
  <si>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</si>
  <si>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</si>
  <si>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</si>
  <si>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</si>
  <si>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</si>
  <si>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</si>
  <si>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</si>
  <si>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</si>
  <si>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</si>
  <si>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</si>
  <si>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</si>
  <si>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</si>
  <si>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</si>
  <si>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</si>
  <si>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</si>
  <si>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</si>
  <si>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</si>
  <si>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</si>
  <si>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</si>
  <si>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</si>
  <si>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</si>
  <si>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</si>
  <si>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</si>
  <si>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</si>
  <si>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</si>
  <si>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</si>
  <si>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</si>
  <si>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</si>
  <si>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</si>
  <si>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</si>
  <si>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</si>
  <si>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</si>
  <si>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</si>
  <si>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</si>
  <si>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</si>
  <si>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</si>
  <si>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</si>
  <si>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</si>
  <si>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</si>
  <si>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</si>
  <si>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</si>
  <si>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</si>
  <si>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</si>
  <si>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</si>
  <si>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</si>
  <si>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</si>
  <si>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</si>
  <si>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</si>
  <si>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</si>
  <si>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</si>
  <si>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</si>
  <si>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</si>
  <si>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</si>
  <si>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</si>
  <si>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</si>
  <si>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</si>
  <si>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</si>
  <si>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</si>
  <si>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</si>
  <si>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</si>
  <si>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</si>
  <si>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</si>
  <si>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</si>
  <si>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</si>
  <si>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</si>
  <si>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</si>
  <si>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</si>
  <si>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</si>
  <si>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</si>
  <si>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</si>
  <si>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</si>
  <si>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</si>
  <si>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</si>
  <si>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</si>
  <si>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</si>
  <si>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</si>
  <si>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</si>
  <si>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</si>
  <si>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</si>
  <si>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</si>
  <si>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</si>
  <si>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</si>
  <si>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</si>
  <si>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</si>
  <si>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</si>
  <si>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</si>
  <si>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</si>
  <si>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</si>
  <si>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</si>
  <si>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</si>
  <si>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</si>
  <si>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</si>
  <si>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</si>
  <si>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</si>
  <si>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</si>
  <si>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</si>
  <si>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</si>
  <si>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</si>
  <si>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</si>
  <si>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</si>
  <si>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</si>
  <si>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</si>
  <si>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</si>
  <si>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</si>
  <si>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</si>
  <si>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</si>
  <si>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</si>
  <si>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</si>
  <si>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</si>
  <si>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</si>
  <si>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</si>
  <si>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</si>
  <si>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</si>
  <si>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</si>
  <si>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</si>
  <si>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</si>
  <si>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</si>
  <si>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</si>
  <si>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</si>
  <si>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</si>
  <si>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</si>
  <si>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</si>
  <si>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</si>
  <si>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</si>
  <si>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</si>
  <si>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</si>
  <si>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</si>
  <si>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</si>
  <si>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</si>
  <si>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</si>
  <si>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</si>
  <si>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</si>
  <si>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</si>
  <si>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</si>
  <si>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</si>
  <si>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</si>
  <si>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</si>
  <si>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</si>
  <si>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</si>
  <si>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</si>
  <si>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</si>
  <si>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</si>
  <si>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</si>
  <si>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</si>
  <si>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</si>
  <si>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</si>
  <si>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</si>
  <si>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</si>
  <si>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</si>
  <si>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</si>
  <si>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</si>
  <si>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</si>
  <si>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</si>
  <si>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</si>
  <si>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</si>
  <si>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</si>
  <si>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</si>
  <si>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</si>
  <si>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</si>
  <si>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</si>
  <si>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</si>
  <si>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</si>
  <si>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</si>
  <si>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</si>
  <si>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</si>
  <si>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</si>
  <si>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</si>
  <si>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</si>
  <si>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</si>
  <si>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</si>
  <si>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</si>
  <si>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</si>
  <si>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</si>
  <si>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</si>
  <si>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</si>
  <si>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</si>
  <si>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</si>
  <si>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</si>
  <si>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</si>
  <si>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</si>
  <si>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</si>
  <si>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</si>
  <si>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</si>
  <si>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</si>
  <si>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</si>
  <si>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</si>
  <si>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</si>
  <si>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</si>
  <si>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</si>
  <si>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</si>
  <si>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</si>
  <si>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</si>
  <si>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</si>
  <si>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</si>
  <si>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</si>
  <si>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</si>
  <si>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</si>
  <si>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</si>
  <si>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</si>
  <si>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</si>
  <si>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</si>
  <si>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</si>
  <si>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</si>
  <si>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</si>
  <si>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</si>
  <si>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</si>
  <si>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</si>
  <si>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</si>
  <si>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</si>
  <si>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</si>
  <si>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</si>
  <si>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</si>
  <si>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</si>
  <si>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</si>
  <si>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</si>
  <si>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</si>
  <si>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</si>
  <si>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</si>
  <si>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</si>
  <si>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</si>
  <si>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</si>
  <si>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</si>
  <si>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</si>
  <si>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</si>
  <si>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</si>
  <si>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</si>
  <si>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</si>
  <si>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</si>
  <si>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</si>
  <si>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</si>
  <si>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</si>
  <si>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</si>
  <si>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</si>
  <si>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</si>
  <si>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</si>
  <si>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</si>
  <si>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</si>
  <si>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</si>
  <si>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</si>
  <si>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</si>
  <si>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</si>
  <si>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</si>
  <si>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</si>
  <si>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</si>
  <si>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</si>
  <si>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</si>
  <si>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</si>
  <si>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</si>
  <si>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</si>
  <si>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</si>
  <si>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</si>
  <si>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</si>
  <si>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</si>
  <si>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</si>
  <si>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</si>
  <si>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</si>
  <si>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</si>
  <si>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</si>
  <si>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</si>
  <si>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</si>
  <si>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</si>
  <si>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</si>
  <si>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</si>
  <si>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</si>
  <si>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</si>
  <si>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</si>
  <si>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</si>
  <si>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</si>
  <si>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</si>
  <si>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</si>
  <si>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</si>
  <si>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</si>
  <si>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</si>
  <si>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</si>
  <si>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</si>
  <si>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</si>
  <si>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</si>
  <si>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</si>
  <si>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</si>
  <si>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</si>
  <si>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</si>
  <si>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</si>
  <si>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</si>
  <si>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</si>
  <si>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</si>
  <si>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</si>
  <si>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</si>
  <si>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</si>
  <si>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</si>
  <si>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</si>
  <si>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</si>
  <si>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</si>
  <si>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</si>
  <si>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</si>
  <si>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</si>
  <si>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</si>
  <si>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</si>
  <si>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</si>
  <si>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</si>
  <si>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</si>
  <si>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</si>
  <si>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</si>
  <si>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</si>
  <si>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</si>
  <si>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</si>
  <si>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</si>
  <si>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</si>
  <si>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</si>
  <si>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</si>
  <si>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</si>
  <si>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</si>
  <si>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</si>
  <si>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</si>
  <si>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</si>
  <si>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</si>
  <si>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</si>
  <si>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</si>
  <si>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</si>
  <si>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</si>
  <si>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</si>
  <si>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</si>
  <si>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</si>
  <si>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</si>
  <si>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</si>
  <si>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</si>
  <si>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</si>
  <si>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</si>
  <si>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</si>
  <si>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</si>
  <si>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</si>
  <si>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</si>
  <si>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</si>
  <si>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</si>
  <si>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</si>
  <si>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</si>
  <si>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</si>
  <si>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</si>
  <si>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</si>
  <si>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</si>
  <si>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</si>
  <si>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</si>
  <si>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</si>
  <si>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</si>
  <si>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</si>
  <si>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</si>
  <si>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</si>
  <si>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</si>
  <si>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</si>
  <si>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</si>
  <si>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</si>
  <si>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</si>
  <si>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</si>
  <si>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</si>
  <si>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</si>
  <si>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</si>
  <si>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</si>
  <si>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</si>
  <si>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</si>
  <si>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</si>
  <si>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</si>
  <si>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</si>
  <si>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</si>
  <si>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</si>
  <si>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</si>
  <si>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</si>
  <si>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</si>
  <si>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</si>
  <si>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</si>
  <si>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</si>
  <si>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</si>
  <si>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</si>
  <si>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</si>
  <si>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</si>
  <si>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</si>
  <si>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</si>
  <si>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</si>
  <si>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</si>
  <si>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</si>
  <si>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</si>
  <si>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</si>
  <si>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</si>
  <si>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</si>
  <si>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</si>
  <si>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</si>
  <si>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</si>
  <si>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</si>
  <si>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</si>
  <si>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</si>
  <si>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</si>
  <si>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</si>
  <si>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</si>
  <si>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</si>
  <si>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</si>
  <si>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</si>
  <si>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</si>
  <si>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</si>
  <si>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</si>
  <si>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</si>
  <si>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</si>
  <si>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</si>
  <si>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</si>
  <si>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</si>
  <si>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</si>
  <si>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</si>
  <si>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</si>
  <si>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</si>
  <si>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</si>
  <si>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</si>
  <si>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</si>
  <si>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</si>
  <si>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</si>
  <si>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</si>
  <si>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</si>
  <si>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</si>
  <si>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</si>
  <si>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</si>
  <si>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</si>
  <si>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</si>
  <si>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</si>
  <si>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</si>
  <si>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</si>
  <si>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</si>
  <si>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</si>
  <si>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</si>
  <si>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</si>
  <si>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</si>
  <si>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</si>
  <si>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</si>
  <si>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</si>
  <si>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</si>
  <si>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</si>
  <si>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</si>
  <si>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</si>
  <si>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</si>
  <si>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</si>
  <si>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</si>
  <si>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</si>
  <si>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</si>
  <si>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</si>
  <si>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</si>
  <si>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</si>
  <si>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</si>
  <si>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</si>
  <si>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</si>
  <si>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</si>
  <si>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</si>
  <si>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</si>
  <si>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</si>
  <si>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</si>
  <si>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</si>
  <si>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</si>
  <si>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</si>
  <si>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</si>
  <si>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</si>
  <si>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</si>
  <si>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</si>
  <si>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</si>
  <si>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</si>
  <si>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</si>
  <si>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</si>
  <si>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</si>
  <si>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</si>
  <si>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</si>
  <si>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</si>
  <si>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</si>
  <si>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</si>
  <si>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</si>
  <si>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</si>
  <si>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</si>
  <si>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</si>
  <si>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</si>
  <si>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</si>
  <si>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</si>
  <si>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</si>
  <si>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</si>
  <si>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</si>
  <si>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</si>
  <si>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</si>
  <si>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</si>
  <si>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</si>
  <si>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</si>
  <si>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</si>
  <si>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</si>
  <si>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</si>
  <si>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</si>
  <si>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</si>
  <si>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</si>
  <si>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</si>
  <si>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</si>
  <si>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</si>
  <si>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</si>
  <si>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</si>
  <si>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</si>
  <si>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</si>
  <si>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</si>
  <si>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</si>
  <si>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</si>
  <si>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</si>
  <si>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</si>
  <si>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</si>
  <si>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</si>
  <si>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</si>
  <si>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</si>
  <si>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</si>
  <si>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</si>
  <si>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</si>
  <si>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</si>
  <si>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</si>
  <si>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</si>
  <si>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</si>
  <si>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</si>
  <si>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</si>
  <si>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</si>
  <si>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</si>
  <si>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</si>
  <si>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</si>
  <si>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</si>
  <si>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</si>
  <si>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</si>
  <si>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</si>
  <si>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</si>
  <si>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</si>
  <si>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</si>
  <si>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</si>
  <si>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</si>
  <si>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</si>
  <si>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</si>
  <si>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</si>
  <si>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</si>
  <si>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</si>
  <si>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</si>
  <si>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</si>
  <si>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</si>
  <si>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</si>
  <si>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</si>
  <si>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</si>
  <si>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</si>
  <si>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</si>
  <si>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</si>
  <si>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</si>
  <si>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</si>
  <si>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</si>
  <si>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</si>
  <si>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</si>
  <si>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</si>
  <si>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</si>
  <si>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</si>
  <si>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</si>
  <si>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</si>
  <si>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</si>
  <si>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</si>
  <si>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</si>
  <si>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</si>
  <si>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</si>
  <si>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</si>
  <si>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</si>
  <si>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</si>
  <si>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</si>
  <si>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</si>
  <si>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</si>
  <si>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</si>
  <si>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</si>
  <si>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</si>
  <si>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</si>
  <si>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</si>
  <si>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</si>
  <si>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</si>
  <si>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</si>
  <si>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</si>
  <si>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</si>
  <si>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</si>
  <si>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</si>
  <si>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</si>
  <si>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</si>
  <si>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</si>
  <si>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</si>
  <si>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</si>
  <si>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</si>
  <si>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</si>
  <si>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</si>
  <si>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</si>
  <si>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</si>
  <si>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</si>
  <si>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</si>
  <si>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</si>
  <si>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</si>
  <si>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</si>
  <si>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</si>
  <si>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</si>
  <si>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</si>
  <si>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</si>
  <si>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</si>
  <si>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</si>
  <si>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</si>
  <si>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</si>
  <si>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</si>
  <si>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</si>
  <si>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</si>
  <si>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</si>
  <si>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</si>
  <si>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</si>
  <si>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</si>
  <si>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</si>
  <si>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</si>
  <si>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</si>
  <si>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</si>
  <si>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</si>
  <si>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</si>
  <si>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</si>
  <si>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</si>
  <si>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</si>
  <si>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</si>
  <si>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</si>
  <si>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</si>
  <si>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</si>
  <si>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</si>
  <si>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</si>
  <si>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</si>
  <si>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</si>
  <si>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</si>
  <si>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</si>
  <si>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</si>
  <si>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</si>
  <si>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</si>
  <si>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</si>
  <si>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</si>
  <si>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</si>
  <si>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</si>
  <si>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</si>
  <si>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</si>
  <si>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</si>
  <si>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</si>
  <si>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</si>
  <si>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</si>
  <si>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</si>
  <si>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</si>
  <si>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</si>
  <si>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</si>
  <si>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</si>
  <si>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</si>
  <si>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</si>
  <si>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</si>
  <si>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</si>
  <si>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</si>
  <si>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</si>
  <si>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</si>
  <si>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</si>
  <si>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</si>
  <si>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</si>
  <si>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</si>
  <si>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</si>
  <si>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</si>
  <si>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</si>
  <si>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</si>
  <si>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</si>
  <si>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</si>
  <si>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</si>
  <si>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</si>
  <si>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</si>
  <si>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</si>
  <si>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</si>
  <si>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</si>
  <si>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</si>
  <si>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</si>
  <si>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</si>
  <si>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</si>
  <si>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</si>
  <si>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</si>
  <si>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</si>
  <si>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</si>
  <si>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</si>
  <si>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</si>
  <si>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</si>
  <si>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</si>
  <si>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</si>
  <si>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</si>
  <si>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</si>
  <si>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</si>
  <si>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</si>
  <si>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</si>
  <si>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</si>
  <si>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</si>
  <si>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</si>
  <si>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</si>
  <si>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</si>
  <si>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</si>
  <si>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</si>
  <si>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</si>
  <si>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</si>
  <si>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</si>
  <si>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</si>
  <si>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</si>
  <si>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</si>
  <si>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</si>
  <si>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</si>
  <si>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</si>
  <si>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</si>
  <si>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</si>
  <si>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</si>
  <si>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</si>
  <si>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</si>
  <si>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</si>
  <si>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</si>
  <si>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</si>
  <si>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</si>
  <si>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</si>
  <si>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</si>
  <si>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</si>
  <si>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</si>
  <si>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</si>
  <si>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</si>
  <si>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</si>
  <si>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</si>
  <si>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</si>
  <si>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</si>
  <si>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</si>
  <si>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</si>
  <si>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</si>
  <si>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</si>
  <si>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</si>
  <si>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</si>
  <si>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</si>
  <si>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</si>
  <si>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</si>
  <si>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</si>
  <si>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</si>
  <si>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</si>
  <si>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</si>
  <si>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</si>
  <si>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</si>
  <si>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</si>
  <si>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</si>
  <si>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</si>
  <si>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</si>
  <si>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</si>
  <si>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</si>
  <si>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</si>
  <si>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</si>
  <si>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</si>
  <si>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</si>
  <si>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</si>
  <si>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</si>
  <si>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</si>
  <si>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</si>
  <si>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</si>
  <si>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</si>
  <si>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</si>
  <si>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</si>
  <si>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</si>
  <si>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</si>
  <si>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</si>
  <si>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</si>
  <si>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</si>
  <si>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</si>
  <si>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</si>
  <si>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</si>
  <si>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</si>
  <si>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</si>
  <si>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</si>
  <si>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</si>
  <si>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</si>
  <si>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</si>
  <si>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</si>
  <si>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</si>
  <si>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</si>
  <si>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</si>
  <si>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</si>
  <si>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</si>
  <si>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</si>
  <si>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</si>
  <si>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</si>
  <si>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</si>
  <si>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</si>
  <si>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</si>
  <si>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</si>
  <si>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</si>
  <si>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</si>
  <si>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</si>
  <si>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</si>
  <si>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</si>
  <si>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</si>
  <si>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</si>
  <si>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</si>
  <si>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</si>
  <si>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</si>
  <si>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</si>
  <si>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</si>
  <si>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</si>
  <si>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</si>
  <si>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</si>
  <si>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</si>
  <si>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</si>
  <si>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</si>
  <si>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</si>
  <si>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</si>
  <si>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</si>
  <si>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</si>
  <si>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</si>
  <si>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</si>
  <si>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</si>
  <si>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</si>
  <si>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</si>
  <si>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</si>
  <si>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</si>
  <si>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</si>
  <si>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</si>
  <si>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</si>
  <si>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</si>
  <si>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</si>
  <si>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</si>
  <si>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</si>
  <si>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</si>
  <si>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</si>
  <si>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</si>
  <si>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</si>
  <si>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</si>
  <si>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</si>
  <si>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</si>
  <si>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</si>
  <si>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</si>
  <si>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</si>
  <si>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</si>
  <si>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</si>
  <si>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</si>
  <si>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</si>
  <si>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</si>
  <si>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</si>
  <si>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</si>
  <si>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</si>
  <si>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</si>
  <si>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</si>
  <si>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</si>
  <si>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</si>
  <si>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</si>
  <si>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</si>
  <si>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</si>
  <si>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</si>
  <si>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</si>
  <si>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</si>
  <si>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</si>
  <si>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</si>
  <si>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</si>
  <si>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</si>
  <si>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</si>
  <si>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</si>
  <si>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</si>
  <si>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</si>
  <si>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</si>
  <si>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</si>
  <si>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</si>
  <si>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</si>
  <si>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</si>
  <si>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</si>
  <si>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</si>
  <si>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</si>
  <si>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</si>
  <si>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</si>
  <si>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</si>
  <si>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</si>
  <si>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</si>
  <si>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</si>
  <si>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</si>
  <si>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</si>
  <si>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</si>
  <si>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</si>
  <si>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</si>
  <si>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</si>
  <si>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</si>
  <si>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</si>
  <si>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</si>
  <si>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</si>
  <si>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</si>
  <si>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</si>
  <si>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</si>
  <si>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</si>
  <si>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</si>
  <si>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</si>
  <si>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</si>
  <si>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</si>
  <si>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</si>
  <si>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</si>
  <si>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</si>
  <si>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</si>
  <si>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</si>
  <si>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</si>
  <si>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</si>
  <si>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</si>
  <si>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</si>
  <si>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</si>
  <si>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</si>
  <si>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</si>
  <si>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</si>
  <si>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</si>
  <si>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</si>
  <si>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</si>
  <si>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</si>
  <si>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</si>
  <si>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</si>
  <si>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</si>
  <si>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</si>
  <si>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</si>
  <si>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</si>
  <si>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</si>
  <si>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</si>
  <si>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</si>
  <si>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</si>
  <si>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</si>
  <si>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</si>
  <si>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</si>
  <si>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</si>
  <si>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</si>
  <si>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</si>
  <si>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</si>
  <si>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</si>
  <si>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</si>
  <si>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</si>
  <si>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</si>
  <si>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</si>
  <si>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</si>
  <si>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</si>
  <si>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</si>
  <si>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</si>
  <si>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</si>
  <si>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</si>
  <si>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</si>
  <si>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</si>
  <si>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</si>
  <si>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</si>
  <si>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</si>
  <si>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</si>
  <si>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</si>
  <si>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</si>
  <si>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</si>
  <si>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</si>
  <si>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</si>
  <si>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</si>
  <si>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</si>
  <si>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</si>
  <si>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</si>
  <si>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</si>
  <si>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</si>
  <si>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</si>
  <si>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</si>
  <si>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</si>
  <si>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</si>
  <si>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</si>
  <si>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</si>
  <si>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</si>
  <si>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</si>
  <si>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</si>
  <si>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</si>
  <si>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</si>
  <si>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</si>
  <si>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</si>
  <si>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</si>
  <si>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</si>
  <si>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</si>
  <si>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</si>
  <si>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</si>
  <si>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</si>
  <si>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</si>
  <si>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</si>
  <si>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</si>
  <si>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</si>
  <si>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</si>
  <si>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</si>
  <si>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</si>
  <si>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</si>
  <si>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</si>
  <si>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</si>
  <si>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</si>
  <si>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</si>
  <si>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</si>
  <si>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</si>
  <si>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</si>
  <si>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</si>
  <si>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</si>
  <si>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</si>
  <si>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</si>
  <si>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</si>
  <si>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</si>
  <si>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</si>
  <si>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</si>
  <si>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</si>
  <si>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</si>
  <si>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</si>
  <si>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</si>
  <si>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</si>
  <si>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</si>
  <si>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</si>
  <si>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</si>
  <si>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</si>
  <si>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</si>
  <si>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</si>
  <si>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</si>
  <si>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</si>
  <si>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</si>
  <si>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</si>
  <si>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</si>
  <si>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</si>
  <si>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</si>
  <si>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</si>
  <si>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</si>
  <si>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</si>
  <si>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</si>
  <si>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</si>
  <si>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</si>
  <si>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</si>
  <si>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</si>
  <si>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</si>
  <si>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</si>
  <si>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</si>
  <si>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</si>
  <si>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</si>
  <si>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</si>
  <si>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</si>
  <si>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</si>
  <si>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</si>
  <si>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</si>
  <si>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</si>
  <si>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</si>
  <si>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</si>
  <si>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</si>
  <si>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</si>
  <si>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</si>
  <si>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</si>
  <si>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</si>
  <si>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</si>
  <si>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</si>
  <si>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</si>
  <si>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</si>
  <si>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</si>
  <si>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</si>
  <si>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</si>
  <si>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</si>
  <si>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</si>
  <si>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</si>
  <si>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</si>
  <si>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</si>
  <si>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</si>
  <si>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</si>
  <si>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</si>
  <si>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</si>
  <si>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</si>
  <si>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</si>
  <si>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</si>
  <si>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</si>
  <si>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</si>
  <si>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</si>
  <si>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</si>
  <si>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</si>
  <si>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</si>
  <si>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</si>
  <si>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</si>
  <si>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</si>
  <si>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</si>
  <si>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</si>
  <si>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</si>
  <si>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</si>
  <si>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</si>
  <si>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</si>
  <si>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</si>
  <si>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</si>
  <si>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</si>
  <si>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</si>
  <si>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</si>
  <si>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</si>
  <si>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</si>
  <si>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</si>
  <si>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</si>
  <si>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</si>
  <si>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</si>
  <si>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</si>
  <si>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</si>
  <si>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</si>
  <si>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</si>
  <si>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</si>
  <si>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</si>
  <si>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</si>
  <si>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</si>
  <si>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</si>
  <si>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</si>
  <si>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</si>
  <si>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</si>
  <si>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</si>
  <si>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</si>
  <si>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</si>
  <si>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</si>
  <si>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</si>
  <si>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</si>
  <si>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</si>
  <si>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</si>
  <si>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</si>
  <si>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</si>
  <si>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</si>
  <si>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</si>
  <si>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</si>
  <si>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</si>
  <si>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</si>
  <si>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</si>
  <si>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</si>
  <si>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</si>
  <si>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</si>
  <si>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</si>
  <si>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</si>
  <si>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</si>
  <si>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</si>
  <si>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</si>
  <si>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</si>
  <si>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</si>
  <si>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</si>
  <si>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</si>
  <si>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</si>
  <si>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</si>
  <si>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</si>
  <si>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</si>
  <si>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</si>
  <si>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</si>
  <si>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</si>
  <si>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</si>
  <si>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</si>
  <si>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</si>
  <si>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</si>
  <si>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</si>
  <si>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</si>
  <si>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</si>
  <si>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</si>
  <si>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</si>
  <si>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</si>
  <si>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</si>
  <si>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</si>
  <si>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</si>
  <si>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</si>
  <si>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</si>
  <si>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</si>
  <si>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</si>
  <si>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</si>
  <si>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</si>
  <si>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</si>
  <si>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</si>
  <si>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</si>
  <si>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</si>
  <si>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</si>
  <si>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</si>
  <si>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</si>
  <si>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</si>
  <si>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</si>
  <si>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</si>
  <si>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</si>
  <si>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</si>
  <si>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</si>
  <si>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</si>
  <si>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</si>
  <si>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</si>
  <si>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</si>
  <si>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</si>
  <si>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</si>
  <si>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</si>
  <si>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</si>
  <si>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</si>
  <si>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</si>
  <si>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</si>
  <si>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</si>
  <si>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</si>
  <si>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</si>
  <si>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</si>
  <si>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</si>
  <si>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</si>
  <si>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</si>
  <si>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</si>
  <si>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</si>
  <si>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</si>
  <si>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</si>
  <si>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</si>
  <si>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</si>
  <si>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</si>
  <si>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</si>
  <si>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</si>
  <si>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</si>
  <si>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</si>
  <si>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</si>
  <si>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</si>
  <si>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</si>
  <si>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</si>
  <si>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</si>
  <si>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</si>
  <si>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</si>
  <si>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</si>
  <si>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</si>
  <si>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</si>
  <si>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</si>
  <si>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</si>
  <si>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</si>
  <si>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</si>
  <si>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</si>
  <si>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</si>
  <si>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</si>
  <si>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</si>
  <si>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</si>
  <si>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</si>
  <si>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</si>
  <si>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</si>
  <si>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</si>
  <si>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</si>
  <si>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</si>
  <si>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</si>
  <si>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</si>
  <si>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</si>
  <si>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</si>
  <si>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</si>
  <si>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</si>
  <si>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</si>
  <si>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</si>
  <si>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</si>
  <si>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</si>
  <si>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</si>
  <si>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</si>
  <si>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</si>
  <si>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</si>
  <si>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</si>
  <si>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</si>
  <si>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</si>
  <si>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</si>
  <si>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</si>
  <si>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</si>
  <si>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</si>
  <si>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</si>
  <si>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</si>
  <si>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</si>
  <si>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</si>
  <si>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</si>
  <si>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</si>
  <si>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</si>
  <si>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</si>
  <si>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</si>
  <si>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</si>
  <si>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</si>
  <si>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</si>
  <si>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</si>
  <si>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</si>
  <si>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</si>
  <si>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</si>
  <si>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</si>
  <si>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</si>
  <si>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</si>
  <si>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</si>
  <si>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</si>
  <si>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</si>
  <si>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</si>
  <si>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</si>
  <si>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</si>
  <si>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</si>
  <si>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</si>
  <si>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</si>
  <si>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</si>
  <si>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</si>
  <si>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</si>
  <si>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</si>
  <si>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</si>
  <si>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</si>
  <si>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</si>
  <si>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</si>
  <si>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</si>
  <si>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</si>
  <si>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</si>
  <si>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</si>
  <si>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</si>
  <si>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</si>
  <si>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</si>
  <si>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</si>
  <si>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</si>
  <si>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</si>
  <si>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</si>
  <si>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</si>
  <si>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</si>
  <si>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</si>
  <si>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</si>
  <si>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</si>
  <si>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</si>
  <si>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</si>
  <si>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</si>
  <si>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</si>
  <si>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</si>
  <si>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</si>
  <si>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</si>
  <si>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</si>
  <si>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</si>
  <si>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</si>
  <si>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</si>
  <si>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</si>
  <si>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</si>
  <si>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</si>
  <si>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</si>
  <si>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</si>
  <si>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</si>
  <si>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</si>
  <si>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</si>
  <si>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</si>
  <si>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</si>
  <si>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</si>
  <si>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</si>
  <si>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</si>
  <si>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</si>
  <si>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</si>
  <si>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</si>
  <si>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</si>
  <si>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</si>
  <si>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</si>
  <si>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</si>
  <si>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</si>
  <si>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</si>
  <si>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</si>
  <si>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</si>
  <si>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</si>
  <si>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</si>
  <si>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</si>
  <si>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</si>
  <si>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</si>
  <si>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</si>
  <si>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</si>
  <si>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</si>
  <si>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</si>
  <si>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</si>
  <si>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</si>
  <si>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</si>
  <si>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</si>
  <si>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</si>
  <si>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</si>
  <si>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</si>
  <si>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</si>
  <si>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</si>
  <si>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</si>
  <si>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</si>
  <si>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</si>
  <si>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</si>
  <si>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</si>
  <si>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</si>
  <si>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</si>
  <si>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</si>
  <si>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</si>
  <si>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</si>
  <si>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</si>
  <si>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</si>
  <si>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</si>
  <si>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</si>
  <si>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</si>
  <si>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</si>
  <si>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</si>
  <si>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</si>
  <si>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</si>
  <si>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</si>
  <si>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</si>
  <si>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</si>
  <si>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</si>
  <si>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</si>
  <si>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</si>
  <si>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</si>
  <si>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</si>
  <si>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</si>
  <si>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</si>
  <si>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</si>
  <si>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</si>
  <si>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</si>
  <si>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</si>
  <si>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</si>
  <si>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</si>
  <si>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</si>
  <si>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</si>
  <si>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</si>
  <si>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</si>
  <si>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</si>
  <si>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</si>
  <si>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</si>
  <si>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</si>
  <si>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</si>
  <si>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</si>
  <si>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</si>
  <si>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</si>
  <si>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</si>
  <si>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</si>
  <si>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</si>
  <si>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</si>
  <si>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</si>
  <si>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</si>
  <si>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</si>
  <si>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</si>
  <si>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</si>
  <si>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</si>
  <si>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</si>
  <si>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</si>
  <si>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</si>
  <si>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</si>
  <si>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</si>
  <si>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</si>
  <si>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</si>
  <si>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</si>
  <si>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</si>
  <si>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</si>
  <si>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</si>
  <si>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</si>
  <si>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</si>
  <si>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</si>
  <si>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</si>
  <si>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</si>
  <si>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</si>
  <si>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</si>
  <si>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</si>
  <si>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</si>
  <si>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</si>
  <si>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</si>
  <si>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</si>
  <si>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</si>
  <si>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</si>
  <si>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</si>
  <si>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</si>
  <si>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</si>
  <si>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</si>
  <si>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</si>
  <si>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</si>
  <si>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</si>
  <si>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</si>
  <si>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</si>
  <si>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</si>
  <si>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</si>
  <si>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</si>
  <si>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</si>
  <si>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</si>
  <si>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</si>
  <si>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</si>
  <si>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</si>
  <si>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</si>
  <si>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</si>
  <si>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</si>
  <si>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</si>
  <si>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</si>
  <si>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</si>
  <si>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</si>
  <si>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</si>
  <si>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</si>
  <si>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</si>
  <si>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</si>
  <si>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</si>
  <si>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</si>
  <si>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</si>
  <si>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</si>
  <si>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</si>
  <si>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</si>
  <si>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</si>
  <si>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</si>
  <si>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</si>
  <si>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</si>
  <si>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</si>
  <si>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</si>
  <si>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</si>
  <si>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</si>
  <si>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</si>
  <si>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</si>
  <si>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</si>
  <si>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</si>
  <si>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</si>
  <si>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</si>
  <si>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</si>
  <si>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</si>
  <si>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</si>
  <si>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</si>
  <si>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</si>
  <si>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</si>
  <si>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</si>
  <si>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</si>
  <si>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</si>
  <si>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</si>
  <si>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</si>
  <si>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</si>
  <si>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</si>
  <si>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</si>
  <si>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</si>
  <si>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</si>
  <si>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</si>
  <si>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</si>
  <si>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</si>
  <si>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</si>
  <si>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</si>
  <si>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</si>
  <si>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</si>
  <si>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</si>
  <si>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</si>
  <si>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</si>
  <si>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</si>
  <si>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</si>
  <si>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</si>
  <si>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</si>
  <si>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</si>
  <si>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</si>
  <si>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</si>
  <si>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</si>
  <si>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</si>
  <si>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</si>
  <si>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</si>
  <si>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</si>
  <si>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</si>
  <si>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</si>
  <si>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</si>
  <si>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</si>
  <si>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</si>
  <si>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</si>
  <si>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</si>
  <si>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</si>
  <si>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</si>
  <si>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</si>
  <si>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</si>
  <si>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</si>
  <si>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</si>
  <si>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</si>
  <si>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</si>
  <si>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</si>
  <si>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</si>
  <si>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</si>
  <si>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</si>
  <si>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</si>
  <si>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</si>
  <si>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</si>
  <si>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</si>
  <si>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</si>
  <si>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</si>
  <si>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</si>
  <si>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</si>
  <si>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</si>
  <si>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</si>
  <si>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</si>
  <si>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</si>
  <si>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</si>
  <si>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</si>
  <si>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</si>
  <si>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</si>
  <si>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</si>
  <si>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</si>
  <si>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</si>
  <si>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</si>
  <si>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</si>
  <si>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</si>
  <si>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</si>
  <si>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</si>
  <si>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</si>
  <si>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</si>
  <si>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</si>
  <si>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</si>
  <si>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</si>
  <si>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</si>
  <si>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</si>
  <si>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</si>
  <si>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</si>
  <si>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</si>
  <si>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</si>
  <si>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</si>
  <si>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</si>
  <si>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</si>
  <si>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</si>
  <si>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</si>
  <si>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</si>
  <si>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</si>
  <si>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</si>
  <si>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</si>
  <si>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</si>
  <si>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</si>
  <si>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</si>
  <si>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</si>
  <si>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</si>
  <si>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</si>
  <si>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</si>
  <si>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</si>
  <si>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</si>
  <si>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</si>
  <si>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</si>
  <si>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</si>
  <si>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</si>
  <si>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</si>
  <si>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</si>
  <si>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</si>
  <si>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</si>
  <si>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</si>
  <si>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</si>
  <si>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</si>
  <si>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</si>
  <si>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</si>
  <si>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</si>
  <si>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</si>
  <si>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</si>
  <si>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</si>
  <si>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</si>
  <si>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</si>
  <si>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</si>
  <si>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</si>
  <si>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</si>
  <si>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</si>
  <si>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</si>
  <si>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</si>
  <si>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</si>
  <si>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</si>
  <si>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</si>
  <si>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</si>
  <si>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</si>
  <si>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</si>
  <si>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</si>
  <si>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</si>
  <si>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</si>
  <si>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</si>
  <si>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</si>
  <si>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</si>
  <si>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</si>
  <si>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</si>
  <si>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</si>
  <si>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</si>
  <si>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</si>
  <si>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</si>
  <si>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</si>
  <si>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</si>
  <si>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</si>
  <si>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</si>
  <si>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</si>
  <si>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</si>
  <si>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</si>
  <si>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</si>
  <si>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</si>
  <si>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</si>
  <si>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</si>
  <si>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</si>
  <si>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</si>
  <si>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</si>
  <si>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</si>
  <si>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</si>
  <si>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</si>
  <si>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</si>
  <si>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</si>
  <si>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</si>
  <si>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</si>
  <si>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</si>
  <si>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</si>
  <si>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</si>
  <si>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</si>
  <si>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</si>
  <si>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</si>
  <si>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</si>
  <si>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</si>
  <si>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</si>
  <si>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</si>
  <si>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</si>
  <si>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</si>
  <si>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</si>
  <si>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</si>
  <si>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</si>
  <si>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</si>
  <si>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</si>
  <si>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</si>
  <si>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</si>
  <si>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</si>
  <si>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</si>
  <si>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</si>
  <si>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</si>
  <si>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</si>
  <si>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</si>
  <si>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</si>
  <si>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</si>
  <si>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</si>
  <si>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</si>
  <si>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</si>
  <si>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</si>
  <si>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</si>
  <si>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</si>
  <si>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</si>
  <si>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</si>
  <si>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</si>
  <si>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</si>
  <si>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</si>
  <si>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</si>
  <si>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</si>
  <si>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</si>
  <si>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</si>
  <si>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</si>
  <si>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</si>
  <si>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</si>
  <si>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</si>
  <si>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</si>
  <si>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</si>
  <si>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</si>
  <si>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</si>
  <si>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</si>
  <si>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</si>
  <si>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</si>
  <si>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</si>
  <si>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</si>
  <si>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</si>
  <si>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</si>
  <si>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</si>
  <si>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</si>
  <si>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</si>
  <si>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</si>
  <si>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</si>
  <si>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</si>
  <si>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</si>
  <si>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</si>
  <si>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</si>
  <si>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</si>
  <si>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</si>
  <si>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</si>
  <si>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</si>
  <si>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</si>
  <si>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</si>
  <si>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</si>
  <si>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</si>
  <si>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</si>
  <si>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</si>
  <si>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</si>
  <si>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</si>
  <si>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</si>
  <si>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</si>
  <si>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</si>
  <si>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</si>
  <si>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</si>
  <si>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</si>
  <si>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</si>
  <si>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</si>
  <si>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</si>
  <si>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</si>
  <si>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</si>
  <si>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</si>
  <si>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</si>
  <si>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</si>
  <si>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</si>
  <si>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</si>
  <si>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</si>
  <si>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</si>
  <si>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</si>
  <si>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</si>
  <si>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</si>
  <si>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</si>
  <si>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</si>
  <si>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</si>
  <si>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</si>
  <si>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</si>
  <si>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</si>
  <si>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</si>
  <si>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</si>
  <si>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</si>
  <si>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</si>
  <si>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</si>
  <si>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</si>
  <si>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</si>
  <si>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</si>
  <si>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</si>
  <si>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</si>
  <si>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</si>
  <si>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</si>
  <si>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</si>
  <si>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</si>
  <si>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</si>
  <si>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</si>
  <si>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</si>
  <si>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</si>
  <si>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</si>
  <si>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</si>
  <si>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</si>
  <si>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</si>
  <si>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</si>
  <si>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</si>
  <si>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</si>
  <si>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</si>
  <si>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</si>
  <si>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</si>
  <si>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</si>
  <si>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</si>
  <si>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</si>
  <si>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</si>
  <si>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</si>
  <si>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</si>
  <si>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</si>
  <si>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</si>
  <si>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</si>
  <si>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</si>
  <si>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</si>
  <si>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</si>
  <si>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</si>
  <si>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</si>
  <si>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</si>
  <si>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</si>
  <si>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</si>
  <si>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</si>
  <si>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</si>
  <si>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</si>
  <si>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</si>
  <si>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</si>
  <si>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</si>
  <si>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</si>
  <si>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</si>
  <si>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</si>
  <si>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</si>
  <si>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</si>
  <si>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</si>
  <si>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</si>
  <si>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</si>
  <si>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</si>
  <si>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</si>
  <si>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</si>
  <si>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</si>
  <si>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</si>
  <si>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</si>
  <si>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</si>
  <si>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</si>
  <si>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</si>
  <si>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</si>
  <si>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</si>
  <si>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</si>
  <si>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</si>
  <si>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</si>
  <si>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</si>
  <si>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</si>
  <si>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</si>
  <si>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</si>
  <si>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</si>
  <si>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</si>
  <si>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</si>
  <si>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</si>
  <si>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</si>
  <si>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</si>
  <si>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</si>
  <si>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</si>
  <si>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</si>
  <si>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</si>
  <si>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</si>
  <si>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</si>
  <si>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</si>
  <si>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</si>
  <si>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</si>
  <si>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</si>
  <si>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</si>
  <si>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</si>
  <si>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</si>
  <si>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</si>
  <si>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</si>
  <si>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</si>
  <si>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</si>
  <si>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</si>
  <si>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</si>
  <si>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</si>
  <si>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</si>
  <si>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</si>
  <si>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</si>
  <si>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</si>
  <si>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</si>
  <si>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</si>
  <si>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</si>
  <si>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</si>
  <si>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</si>
  <si>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</si>
  <si>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</si>
  <si>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</si>
  <si>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</si>
  <si>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</si>
  <si>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</si>
  <si>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</si>
  <si>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</si>
  <si>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</si>
  <si>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</si>
  <si>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</si>
  <si>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</si>
  <si>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</si>
  <si>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</si>
  <si>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</si>
  <si>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</si>
  <si>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</si>
  <si>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</si>
  <si>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</si>
  <si>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</si>
  <si>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</si>
  <si>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</si>
  <si>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</si>
  <si>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</si>
  <si>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</si>
  <si>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</si>
  <si>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</si>
  <si>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</si>
  <si>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</si>
  <si>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</si>
  <si>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</si>
  <si>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</si>
  <si>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</si>
  <si>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</si>
  <si>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</si>
  <si>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</si>
  <si>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</si>
  <si>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</si>
  <si>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</si>
  <si>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</si>
  <si>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</si>
  <si>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</si>
  <si>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</si>
  <si>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</si>
  <si>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</si>
  <si>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</si>
  <si>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</si>
  <si>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</si>
  <si>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</si>
  <si>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</si>
  <si>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</si>
  <si>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</si>
  <si>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</si>
  <si>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</si>
  <si>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</si>
  <si>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</si>
  <si>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</si>
  <si>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</si>
  <si>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</si>
  <si>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</si>
  <si>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</si>
  <si>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</si>
  <si>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</si>
  <si>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</si>
  <si>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</si>
  <si>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</si>
  <si>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</si>
  <si>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</si>
  <si>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</si>
  <si>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</si>
  <si>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</si>
  <si>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</si>
  <si>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</si>
  <si>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</si>
  <si>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</si>
  <si>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</si>
  <si>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</si>
  <si>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</si>
  <si>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</si>
  <si>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</si>
  <si>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</si>
  <si>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</si>
  <si>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</si>
  <si>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</si>
  <si>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</si>
  <si>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</si>
  <si>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</si>
  <si>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</si>
  <si>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</si>
  <si>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</si>
  <si>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</si>
  <si>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</si>
  <si>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</si>
  <si>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</si>
  <si>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</si>
  <si>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</si>
  <si>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</si>
  <si>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</si>
  <si>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</si>
  <si>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</si>
  <si>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</si>
  <si>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</si>
  <si>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</si>
  <si>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</si>
  <si>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</si>
  <si>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</si>
  <si>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</si>
  <si>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</si>
  <si>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</si>
  <si>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</si>
  <si>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</si>
  <si>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</si>
  <si>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</si>
  <si>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</si>
  <si>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</si>
  <si>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</si>
  <si>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</si>
  <si>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</si>
  <si>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</si>
  <si>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</si>
  <si>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</si>
  <si>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</si>
  <si>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</si>
  <si>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</si>
  <si>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</si>
  <si>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</si>
  <si>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</si>
  <si>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</si>
  <si>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</si>
  <si>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</si>
  <si>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</si>
  <si>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</si>
  <si>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</si>
  <si>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</si>
  <si>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</si>
  <si>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</si>
  <si>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</si>
  <si>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</si>
  <si>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</si>
  <si>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</si>
  <si>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</si>
  <si>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</si>
  <si>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</si>
  <si>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</si>
  <si>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</si>
  <si>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</si>
  <si>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</si>
  <si>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</si>
  <si>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</si>
  <si>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</si>
  <si>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</si>
  <si>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</si>
  <si>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</si>
  <si>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</si>
  <si>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</si>
  <si>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</si>
  <si>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</si>
  <si>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</si>
  <si>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</si>
  <si>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</si>
  <si>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</si>
  <si>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</si>
  <si>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</si>
  <si>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</si>
  <si>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</si>
  <si>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</si>
  <si>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</si>
  <si>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</si>
  <si>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</si>
  <si>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</si>
  <si>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</si>
  <si>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</si>
  <si>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</si>
  <si>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</si>
  <si>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</si>
  <si>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</si>
  <si>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</si>
  <si>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</si>
  <si>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</si>
  <si>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</si>
  <si>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</si>
  <si>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</si>
  <si>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</si>
  <si>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</si>
  <si>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</si>
  <si>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</si>
  <si>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</si>
  <si>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</si>
  <si>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</si>
  <si>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</si>
  <si>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</si>
  <si>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</si>
  <si>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</si>
  <si>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</si>
  <si>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</si>
  <si>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</si>
  <si>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</si>
  <si>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</si>
  <si>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</si>
  <si>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</si>
  <si>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</si>
  <si>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</si>
  <si>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</si>
  <si>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</si>
  <si>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</si>
  <si>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</si>
  <si>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</si>
  <si>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</si>
  <si>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</si>
  <si>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</si>
  <si>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</si>
  <si>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</si>
  <si>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</si>
  <si>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</si>
  <si>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</si>
  <si>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</si>
  <si>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</si>
  <si>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</si>
  <si>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</si>
  <si>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</si>
  <si>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</si>
  <si>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</si>
  <si>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</si>
  <si>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</si>
  <si>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</si>
  <si>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</si>
  <si>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</si>
  <si>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</si>
  <si>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</si>
  <si>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</si>
  <si>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</si>
  <si>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</si>
  <si>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</si>
  <si>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</si>
  <si>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</si>
  <si>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</si>
  <si>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</si>
  <si>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</si>
  <si>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</si>
  <si>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</si>
  <si>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</si>
  <si>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</si>
  <si>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</si>
  <si>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</si>
  <si>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</si>
  <si>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</si>
  <si>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</si>
  <si>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</si>
  <si>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</si>
  <si>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</si>
  <si>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</si>
  <si>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</si>
  <si>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</si>
  <si>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</si>
  <si>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</si>
  <si>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</si>
  <si>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</si>
  <si>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</si>
  <si>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</si>
  <si>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</si>
  <si>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</si>
  <si>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</si>
  <si>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</si>
  <si>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</si>
  <si>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</si>
  <si>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</si>
  <si>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</si>
  <si>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</si>
  <si>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</si>
  <si>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</si>
  <si>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</si>
  <si>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</si>
  <si>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</si>
  <si>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</si>
  <si>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</si>
  <si>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</si>
  <si>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</si>
  <si>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</si>
  <si>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</si>
  <si>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</si>
  <si>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</si>
  <si>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</si>
  <si>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</si>
  <si>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</si>
  <si>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</si>
  <si>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</si>
  <si>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</si>
  <si>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</si>
  <si>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</si>
  <si>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</si>
  <si>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</si>
  <si>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</si>
  <si>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</si>
  <si>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</si>
  <si>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</si>
  <si>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</si>
  <si>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</si>
  <si>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</si>
  <si>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</si>
  <si>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</si>
  <si>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</si>
  <si>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</si>
  <si>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</si>
  <si>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</si>
  <si>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</si>
  <si>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</si>
  <si>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</si>
  <si>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</si>
  <si>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</si>
  <si>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</si>
  <si>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</si>
  <si>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</si>
  <si>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</si>
  <si>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</si>
  <si>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</si>
  <si>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</si>
  <si>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</si>
  <si>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</si>
  <si>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</si>
  <si>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</si>
  <si>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</si>
  <si>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</si>
  <si>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</si>
  <si>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</si>
  <si>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</si>
  <si>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</si>
  <si>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</si>
  <si>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</si>
  <si>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</si>
  <si>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</si>
  <si>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</si>
  <si>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</si>
  <si>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</si>
  <si>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</si>
  <si>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</si>
  <si>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</si>
  <si>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</si>
  <si>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</si>
  <si>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</si>
  <si>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</si>
  <si>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</si>
  <si>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</si>
  <si>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</si>
  <si>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</si>
  <si>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</si>
  <si>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</si>
  <si>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</si>
  <si>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</si>
  <si>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</si>
  <si>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</si>
  <si>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</si>
  <si>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</si>
  <si>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</si>
  <si>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</si>
  <si>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</si>
  <si>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</si>
  <si>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</si>
  <si>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</si>
  <si>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</si>
  <si>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</si>
  <si>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</si>
  <si>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</si>
  <si>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</si>
  <si>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</si>
  <si>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</si>
  <si>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</si>
  <si>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</si>
  <si>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</si>
  <si>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</si>
  <si>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</si>
  <si>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</si>
  <si>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</si>
  <si>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</si>
  <si>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</si>
  <si>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</si>
  <si>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</si>
  <si>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</si>
  <si>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</si>
  <si>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</si>
  <si>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</si>
  <si>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</si>
  <si>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</si>
  <si>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</si>
  <si>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</si>
  <si>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</si>
  <si>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</si>
  <si>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</si>
  <si>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</si>
  <si>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</si>
  <si>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</si>
  <si>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</si>
  <si>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</si>
  <si>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</si>
  <si>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</si>
  <si>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</si>
  <si>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</si>
  <si>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</si>
  <si>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</si>
  <si>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</si>
  <si>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</si>
  <si>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</si>
  <si>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</si>
  <si>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</si>
  <si>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</si>
  <si>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</si>
  <si>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</si>
  <si>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</si>
  <si>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</si>
  <si>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</si>
  <si>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</si>
  <si>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</si>
  <si>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</si>
  <si>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</si>
  <si>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</si>
  <si>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</si>
  <si>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</si>
  <si>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</si>
  <si>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</si>
  <si>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</si>
  <si>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</si>
  <si>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</si>
  <si>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</si>
  <si>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</si>
  <si>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</si>
  <si>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</si>
  <si>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</si>
  <si>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</si>
  <si>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</si>
  <si>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</si>
  <si>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</si>
  <si>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</si>
  <si>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</si>
  <si>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</si>
  <si>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</si>
  <si>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</si>
  <si>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</si>
  <si>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</si>
  <si>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</si>
  <si>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</si>
  <si>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</si>
  <si>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</si>
  <si>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</si>
  <si>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</si>
  <si>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</si>
  <si>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</si>
  <si>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</si>
  <si>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</si>
  <si>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</si>
  <si>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</si>
  <si>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</si>
  <si>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</si>
  <si>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</si>
  <si>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</si>
  <si>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</si>
  <si>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</si>
  <si>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</si>
  <si>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</si>
  <si>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</si>
  <si>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</si>
  <si>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</si>
  <si>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</si>
  <si>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</si>
  <si>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</si>
  <si>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</si>
  <si>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</si>
  <si>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</si>
  <si>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</si>
  <si>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</si>
  <si>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</si>
  <si>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</si>
  <si>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</si>
  <si>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</si>
  <si>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</si>
  <si>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</si>
  <si>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</si>
  <si>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</si>
  <si>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</si>
  <si>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</si>
  <si>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</si>
  <si>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</si>
  <si>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</si>
  <si>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</si>
  <si>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</si>
  <si>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</si>
  <si>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</si>
  <si>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</si>
  <si>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</si>
  <si>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</si>
  <si>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</si>
  <si>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</si>
  <si>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</si>
  <si>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</si>
  <si>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</si>
  <si>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</si>
  <si>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</si>
  <si>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</si>
  <si>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</si>
  <si>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</si>
  <si>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</si>
  <si>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</si>
  <si>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</si>
  <si>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</si>
  <si>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</si>
  <si>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</si>
  <si>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</si>
  <si>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</si>
  <si>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</si>
  <si>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</si>
  <si>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</si>
  <si>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</si>
  <si>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</si>
  <si>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</si>
  <si>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</si>
  <si>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</si>
  <si>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</si>
  <si>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</si>
  <si>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</si>
  <si>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</si>
  <si>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</si>
  <si>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</si>
  <si>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</si>
  <si>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</si>
  <si>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</si>
  <si>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</si>
  <si>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</si>
  <si>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</si>
  <si>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</si>
  <si>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</si>
  <si>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</si>
  <si>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</si>
  <si>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</si>
  <si>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</si>
  <si>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</si>
  <si>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</si>
  <si>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</si>
  <si>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</si>
  <si>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</si>
  <si>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</si>
  <si>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</si>
  <si>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</si>
  <si>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</si>
  <si>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</si>
  <si>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</si>
  <si>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</si>
  <si>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</si>
  <si>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</si>
  <si>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</si>
  <si>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</si>
  <si>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</si>
  <si>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</si>
  <si>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</si>
  <si>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</si>
  <si>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</si>
  <si>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</si>
  <si>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</si>
  <si>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</si>
  <si>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</si>
  <si>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</si>
  <si>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</si>
  <si>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</si>
  <si>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</si>
  <si>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</si>
  <si>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</si>
  <si>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</si>
  <si>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</si>
  <si>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</si>
  <si>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</si>
  <si>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</si>
  <si>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</si>
  <si>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</si>
  <si>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</si>
  <si>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</si>
  <si>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</si>
  <si>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</si>
  <si>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</si>
  <si>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</si>
  <si>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</si>
  <si>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</si>
  <si>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</si>
  <si>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</si>
  <si>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</si>
  <si>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</si>
  <si>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</si>
  <si>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</si>
  <si>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</si>
  <si>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</si>
  <si>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</si>
  <si>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</si>
  <si>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</si>
  <si>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</si>
  <si>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</si>
  <si>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</si>
  <si>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</si>
  <si>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</si>
  <si>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</si>
  <si>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</si>
  <si>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</si>
  <si>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</si>
  <si>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</si>
  <si>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</si>
  <si>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</si>
  <si>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</si>
  <si>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</si>
  <si>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</si>
  <si>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</si>
  <si>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</si>
  <si>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</si>
  <si>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</si>
  <si>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</si>
  <si>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</si>
  <si>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</si>
  <si>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</si>
  <si>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</si>
  <si>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</si>
  <si>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</si>
  <si>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</si>
  <si>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</si>
  <si>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</si>
  <si>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</si>
  <si>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</si>
  <si>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</si>
  <si>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</si>
  <si>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</si>
  <si>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</si>
  <si>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</si>
  <si>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</si>
  <si>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</si>
  <si>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</si>
  <si>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</si>
  <si>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</si>
  <si>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</si>
  <si>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</si>
  <si>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</si>
  <si>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</si>
  <si>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</si>
  <si>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</si>
  <si>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</si>
  <si>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</si>
  <si>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</si>
  <si>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</si>
  <si>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</si>
  <si>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</si>
  <si>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</si>
  <si>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</si>
  <si>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</si>
  <si>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</si>
  <si>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</si>
  <si>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</si>
  <si>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</si>
  <si>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</si>
  <si>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</si>
  <si>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</si>
  <si>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</si>
  <si>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</si>
  <si>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</si>
  <si>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</si>
  <si>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</si>
  <si>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</si>
  <si>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</si>
  <si>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</si>
  <si>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</si>
  <si>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</si>
  <si>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</si>
  <si>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</si>
  <si>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</si>
  <si>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</si>
  <si>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</si>
  <si>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</si>
  <si>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</si>
  <si>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</si>
  <si>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</si>
  <si>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</si>
  <si>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</si>
  <si>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</si>
  <si>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</si>
  <si>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</si>
  <si>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</si>
  <si>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</si>
  <si>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</si>
  <si>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</si>
  <si>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</si>
  <si>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</si>
  <si>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</si>
  <si>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</si>
  <si>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</si>
  <si>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</si>
  <si>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</si>
  <si>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</si>
  <si>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</si>
  <si>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</si>
  <si>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</si>
  <si>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</si>
  <si>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</si>
  <si>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</si>
  <si>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</si>
  <si>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</si>
  <si>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</si>
  <si>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</si>
  <si>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</si>
  <si>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</si>
  <si>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</si>
  <si>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</si>
  <si>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</si>
  <si>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</si>
  <si>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</si>
  <si>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</si>
  <si>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</si>
  <si>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</si>
  <si>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</si>
  <si>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</si>
  <si>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</si>
  <si>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</si>
  <si>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</si>
  <si>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</si>
  <si>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</si>
  <si>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</si>
  <si>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</si>
  <si>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</si>
  <si>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</si>
  <si>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</si>
  <si>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</si>
  <si>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</si>
  <si>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</si>
  <si>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</si>
  <si>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</si>
  <si>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</si>
  <si>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</si>
  <si>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</si>
  <si>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</si>
  <si>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</si>
  <si>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</si>
  <si>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</si>
  <si>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</si>
  <si>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</si>
  <si>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</si>
  <si>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</si>
  <si>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</si>
  <si>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</si>
  <si>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</si>
  <si>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</si>
  <si>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</si>
  <si>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</si>
  <si>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</si>
  <si>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</si>
  <si>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</si>
  <si>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</si>
  <si>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</si>
  <si>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</si>
  <si>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</si>
  <si>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</si>
  <si>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</si>
  <si>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</si>
  <si>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</si>
  <si>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</si>
  <si>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</si>
  <si>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</si>
  <si>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</si>
  <si>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</si>
  <si>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</si>
  <si>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</si>
  <si>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</si>
  <si>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</si>
  <si>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</si>
  <si>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</si>
  <si>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</si>
  <si>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</si>
  <si>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</si>
  <si>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</si>
  <si>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</si>
  <si>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</si>
  <si>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</si>
  <si>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</si>
  <si>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</si>
  <si>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</si>
  <si>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</si>
  <si>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</si>
  <si>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</si>
  <si>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</si>
  <si>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</si>
  <si>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</si>
  <si>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</si>
  <si>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</si>
  <si>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</si>
  <si>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</si>
  <si>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</si>
  <si>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</si>
  <si>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</si>
  <si>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</si>
  <si>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</si>
  <si>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</si>
  <si>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</si>
  <si>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</si>
  <si>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</si>
  <si>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</si>
  <si>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</si>
  <si>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</si>
  <si>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</si>
  <si>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</si>
  <si>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</si>
  <si>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</si>
  <si>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</si>
  <si>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</si>
  <si>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</si>
  <si>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</si>
  <si>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</si>
  <si>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</si>
  <si>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</si>
  <si>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</si>
  <si>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</si>
  <si>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</si>
  <si>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</si>
  <si>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</si>
  <si>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</si>
  <si>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</si>
  <si>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</si>
  <si>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</si>
  <si>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</si>
  <si>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</si>
  <si>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</si>
  <si>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</si>
  <si>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</si>
  <si>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</si>
  <si>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</si>
  <si>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</si>
  <si>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</si>
  <si>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</si>
  <si>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</si>
  <si>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</si>
  <si>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</si>
  <si>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</si>
  <si>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</si>
  <si>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</si>
  <si>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</si>
  <si>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</si>
  <si>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</si>
  <si>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</si>
  <si>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</si>
  <si>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</si>
  <si>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</si>
  <si>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</si>
  <si>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</si>
  <si>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</si>
  <si>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</si>
  <si>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</si>
  <si>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</si>
  <si>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</si>
  <si>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</si>
  <si>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</si>
  <si>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</si>
  <si>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</si>
  <si>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</si>
  <si>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</si>
  <si>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</si>
  <si>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</si>
  <si>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</si>
  <si>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</si>
  <si>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</si>
  <si>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</si>
  <si>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</si>
  <si>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</si>
  <si>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</si>
  <si>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</si>
  <si>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</si>
  <si>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</si>
  <si>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</si>
  <si>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</si>
  <si>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</si>
  <si>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</si>
  <si>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</si>
  <si>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</si>
  <si>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</si>
  <si>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</si>
  <si>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</si>
  <si>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</si>
  <si>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</si>
  <si>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</si>
  <si>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</si>
  <si>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</si>
  <si>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</si>
  <si>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</si>
  <si>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</si>
  <si>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</si>
  <si>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</si>
  <si>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</si>
  <si>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</si>
  <si>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</si>
  <si>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</si>
  <si>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</si>
  <si>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</si>
  <si>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</si>
  <si>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</si>
  <si>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</si>
  <si>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</si>
  <si>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</si>
  <si>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</si>
  <si>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</si>
  <si>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</si>
  <si>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</si>
  <si>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</si>
  <si>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</si>
  <si>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</si>
  <si>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</si>
  <si>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</si>
  <si>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</si>
  <si>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</si>
  <si>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</si>
  <si>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</si>
  <si>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</si>
  <si>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</si>
  <si>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</si>
  <si>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</si>
  <si>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</si>
  <si>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</si>
  <si>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</si>
  <si>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</si>
  <si>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</si>
  <si>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</si>
  <si>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</si>
  <si>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</si>
  <si>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</si>
  <si>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</si>
  <si>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</si>
  <si>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</si>
  <si>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</si>
  <si>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</si>
  <si>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</si>
  <si>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</si>
  <si>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</si>
  <si>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</si>
  <si>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</si>
  <si>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</si>
  <si>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</si>
  <si>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</si>
  <si>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</si>
  <si>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</si>
  <si>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</si>
  <si>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</si>
  <si>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</si>
  <si>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</si>
  <si>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</si>
  <si>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</si>
  <si>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</si>
  <si>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</si>
  <si>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</si>
  <si>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</si>
  <si>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</si>
  <si>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</si>
  <si>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</si>
  <si>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</si>
  <si>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</si>
  <si>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</si>
  <si>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</si>
  <si>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</si>
  <si>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</si>
  <si>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</si>
  <si>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</si>
  <si>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</si>
  <si>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</si>
  <si>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</si>
  <si>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</si>
  <si>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</si>
  <si>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</si>
  <si>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</si>
  <si>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</si>
  <si>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</si>
  <si>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</si>
  <si>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</si>
  <si>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</si>
  <si>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</si>
  <si>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</si>
  <si>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</si>
  <si>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</si>
  <si>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</si>
  <si>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</si>
  <si>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</si>
  <si>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</si>
  <si>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</si>
  <si>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</si>
  <si>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</si>
  <si>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</si>
  <si>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</si>
  <si>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</si>
  <si>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</si>
  <si>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</si>
  <si>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</si>
  <si>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</si>
  <si>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</si>
  <si>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</si>
  <si>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</si>
  <si>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</si>
  <si>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</si>
  <si>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</si>
  <si>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</si>
  <si>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</si>
  <si>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</si>
  <si>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</si>
  <si>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</si>
  <si>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</si>
  <si>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</si>
  <si>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</si>
  <si>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</si>
  <si>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</si>
  <si>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</si>
  <si>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</si>
  <si>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</si>
  <si>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</si>
  <si>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</si>
  <si>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</si>
  <si>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</si>
  <si>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</si>
  <si>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</si>
  <si>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</si>
  <si>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</si>
  <si>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</si>
  <si>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</si>
  <si>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</si>
  <si>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</si>
  <si>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</si>
  <si>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</si>
  <si>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</si>
  <si>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</si>
  <si>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</si>
  <si>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</si>
  <si>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</si>
  <si>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</si>
  <si>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</si>
  <si>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</si>
  <si>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</si>
  <si>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</si>
  <si>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</si>
  <si>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</si>
  <si>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</si>
  <si>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</si>
  <si>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</si>
  <si>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</si>
  <si>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</si>
  <si>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</si>
  <si>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</si>
  <si>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</si>
  <si>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</si>
  <si>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</si>
  <si>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</si>
  <si>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</si>
  <si>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</si>
  <si>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</si>
  <si>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</si>
  <si>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</si>
  <si>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</si>
  <si>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</si>
  <si>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</si>
  <si>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</si>
  <si>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</si>
  <si>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</si>
  <si>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</si>
  <si>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</si>
  <si>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</si>
  <si>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</si>
  <si>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</si>
  <si>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</si>
  <si>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</si>
  <si>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</si>
  <si>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</si>
  <si>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</si>
  <si>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</si>
  <si>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</si>
  <si>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</si>
  <si>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</si>
  <si>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</si>
  <si>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</si>
  <si>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</si>
  <si>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</si>
  <si>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</si>
  <si>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</si>
  <si>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</si>
  <si>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</si>
  <si>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</si>
  <si>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</si>
  <si>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</si>
  <si>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</si>
  <si>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</si>
  <si>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</si>
  <si>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</si>
  <si>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</si>
  <si>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</si>
  <si>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</si>
  <si>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</si>
  <si>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</si>
  <si>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</si>
  <si>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</si>
  <si>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</si>
  <si>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</si>
  <si>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</si>
  <si>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</si>
  <si>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</si>
  <si>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</si>
  <si>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</si>
  <si>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</si>
  <si>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</si>
  <si>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</si>
  <si>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</si>
  <si>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</si>
  <si>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</si>
  <si>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</si>
  <si>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</si>
  <si>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</si>
  <si>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</si>
  <si>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</si>
  <si>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</si>
  <si>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</si>
  <si>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</si>
  <si>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</si>
  <si>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</si>
  <si>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</si>
  <si>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</si>
  <si>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</si>
  <si>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</si>
  <si>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</si>
  <si>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</si>
  <si>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</si>
  <si>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</si>
  <si>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</si>
  <si>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</si>
  <si>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</si>
  <si>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</si>
  <si>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</si>
  <si>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</si>
  <si>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</si>
  <si>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</si>
  <si>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</si>
  <si>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</si>
  <si>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</si>
  <si>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</si>
  <si>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</si>
  <si>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</si>
  <si>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</si>
  <si>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</si>
  <si>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</si>
  <si>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</si>
  <si>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</si>
  <si>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</si>
  <si>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</si>
  <si>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</si>
  <si>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</si>
  <si>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</si>
  <si>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</si>
  <si>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</si>
  <si>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</si>
  <si>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</si>
  <si>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</si>
  <si>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</si>
  <si>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</si>
  <si>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</si>
  <si>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</si>
  <si>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</si>
  <si>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</si>
  <si>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</si>
  <si>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</si>
  <si>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</si>
  <si>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</si>
  <si>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</si>
  <si>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</si>
  <si>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</si>
  <si>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</si>
  <si>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</si>
  <si>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</si>
  <si>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</si>
  <si>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</si>
  <si>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</si>
  <si>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</si>
  <si>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</si>
  <si>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</si>
  <si>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</si>
  <si>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</si>
  <si>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</si>
  <si>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</si>
  <si>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</si>
  <si>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</si>
  <si>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</si>
  <si>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</si>
  <si>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</si>
  <si>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</si>
  <si>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</si>
  <si>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</si>
  <si>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</si>
  <si>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</si>
  <si>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</si>
  <si>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</si>
  <si>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</si>
  <si>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</si>
  <si>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</si>
  <si>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</si>
  <si>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</si>
  <si>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</si>
  <si>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</si>
  <si>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</si>
  <si>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</si>
  <si>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</si>
  <si>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</si>
  <si>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</si>
  <si>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</si>
  <si>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</si>
  <si>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</si>
  <si>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</si>
  <si>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</si>
  <si>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</si>
  <si>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</si>
  <si>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</si>
  <si>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</si>
  <si>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</si>
  <si>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</si>
  <si>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</si>
  <si>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</si>
  <si>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</si>
  <si>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</si>
  <si>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</si>
  <si>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</si>
  <si>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</si>
  <si>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</si>
  <si>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</si>
  <si>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</si>
  <si>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</si>
  <si>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</si>
  <si>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</si>
  <si>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</si>
  <si>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</si>
  <si>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</si>
  <si>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</si>
  <si>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</si>
  <si>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</si>
  <si>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</si>
  <si>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</si>
  <si>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</si>
  <si>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</si>
  <si>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</si>
  <si>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</si>
  <si>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</si>
  <si>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</si>
  <si>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</si>
  <si>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</si>
  <si>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</si>
  <si>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</si>
  <si>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</si>
  <si>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</si>
  <si>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</si>
  <si>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</si>
  <si>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</si>
  <si>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</si>
  <si>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</si>
  <si>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</si>
  <si>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</si>
  <si>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</si>
  <si>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</si>
  <si>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</si>
  <si>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</si>
  <si>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</si>
  <si>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</si>
  <si>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</si>
  <si>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</si>
  <si>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</si>
  <si>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</si>
  <si>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</si>
  <si>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</si>
  <si>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</si>
  <si>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</si>
  <si>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</si>
  <si>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</si>
  <si>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</si>
  <si>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</si>
  <si>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</si>
  <si>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</si>
  <si>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</si>
  <si>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</si>
  <si>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</si>
  <si>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</si>
  <si>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</si>
  <si>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</si>
  <si>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</si>
  <si>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</si>
  <si>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</si>
  <si>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</si>
  <si>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</si>
  <si>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</si>
  <si>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</si>
  <si>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</si>
  <si>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</si>
  <si>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</si>
  <si>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</si>
  <si>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</si>
  <si>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</si>
  <si>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</si>
  <si>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</si>
  <si>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</si>
  <si>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</si>
  <si>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</si>
  <si>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</si>
  <si>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</si>
  <si>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</si>
  <si>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</si>
  <si>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</si>
  <si>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</si>
  <si>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</si>
  <si>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</si>
  <si>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</si>
  <si>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</si>
  <si>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</si>
  <si>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</si>
  <si>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</si>
  <si>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</si>
  <si>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</si>
  <si>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</si>
  <si>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</si>
  <si>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</si>
  <si>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</si>
  <si>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</si>
  <si>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</si>
  <si>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</si>
  <si>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</si>
  <si>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</si>
  <si>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</si>
  <si>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</si>
  <si>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</si>
  <si>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</si>
  <si>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</si>
  <si>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</si>
  <si>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</si>
  <si>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</si>
  <si>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</si>
  <si>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</si>
  <si>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</si>
  <si>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</si>
  <si>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</si>
  <si>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</si>
  <si>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</si>
  <si>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</si>
  <si>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</si>
  <si>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</si>
  <si>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</si>
  <si>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</si>
  <si>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</si>
  <si>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</si>
  <si>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</si>
  <si>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</si>
  <si>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</si>
  <si>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</si>
  <si>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</si>
  <si>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</si>
  <si>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</si>
  <si>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</si>
  <si>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</si>
  <si>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</si>
  <si>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</si>
  <si>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</si>
  <si>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</si>
  <si>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</si>
  <si>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</si>
  <si>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</si>
  <si>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</si>
  <si>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</si>
  <si>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</si>
  <si>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</si>
  <si>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</si>
  <si>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</si>
  <si>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</si>
  <si>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</si>
  <si>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</si>
  <si>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</si>
  <si>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</si>
  <si>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</si>
  <si>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</si>
  <si>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</si>
  <si>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</si>
  <si>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</si>
  <si>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</si>
  <si>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</si>
  <si>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</si>
  <si>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</si>
  <si>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</si>
  <si>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</si>
  <si>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</si>
  <si>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</si>
  <si>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</si>
  <si>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</si>
  <si>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</si>
  <si>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</si>
  <si>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</si>
  <si>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</si>
  <si>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</si>
  <si>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</si>
  <si>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</si>
  <si>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</si>
  <si>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</si>
  <si>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</si>
  <si>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</si>
  <si>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</si>
  <si>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</si>
  <si>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</si>
  <si>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</si>
  <si>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</si>
  <si>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</si>
  <si>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</si>
  <si>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</si>
  <si>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</si>
  <si>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</si>
  <si>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</si>
  <si>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</si>
  <si>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</si>
  <si>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</si>
  <si>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</si>
  <si>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</si>
  <si>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</si>
  <si>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</si>
  <si>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</si>
  <si>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</si>
  <si>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</si>
  <si>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</si>
  <si>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</si>
  <si>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</si>
  <si>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</si>
  <si>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</si>
  <si>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</si>
  <si>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</si>
  <si>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</si>
  <si>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</si>
  <si>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</si>
  <si>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</si>
  <si>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</si>
  <si>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</si>
  <si>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</si>
  <si>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</si>
  <si>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</si>
  <si>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</si>
  <si>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</si>
  <si>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</si>
  <si>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</si>
  <si>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</si>
  <si>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</si>
  <si>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</si>
  <si>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</si>
  <si>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</si>
  <si>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</si>
  <si>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</si>
  <si>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</si>
  <si>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</si>
  <si>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</si>
  <si>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</si>
  <si>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</si>
  <si>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</si>
  <si>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</si>
  <si>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</si>
  <si>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</si>
  <si>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</si>
  <si>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</si>
  <si>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</si>
  <si>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</si>
  <si>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</si>
  <si>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</si>
  <si>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</si>
  <si>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</si>
  <si>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</si>
  <si>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</si>
  <si>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</si>
  <si>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</si>
  <si>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</si>
  <si>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</si>
  <si>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</si>
  <si>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</si>
  <si>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</si>
  <si>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</si>
  <si>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</si>
  <si>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</si>
  <si>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</si>
  <si>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</si>
  <si>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</si>
  <si>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</si>
  <si>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</si>
  <si>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</si>
  <si>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</si>
  <si>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</si>
  <si>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</si>
  <si>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</si>
  <si>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</si>
  <si>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</si>
  <si>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</si>
  <si>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</si>
  <si>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</si>
  <si>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</si>
  <si>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</si>
  <si>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</si>
  <si>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</si>
  <si>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</si>
  <si>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</si>
  <si>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</si>
  <si>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</si>
  <si>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</si>
  <si>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</si>
  <si>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</si>
  <si>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</si>
  <si>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</si>
  <si>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</si>
  <si>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</si>
  <si>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</si>
  <si>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</si>
  <si>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</si>
  <si>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</si>
  <si>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</si>
  <si>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</si>
  <si>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</si>
  <si>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</si>
  <si>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</si>
  <si>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</si>
  <si>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</si>
  <si>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</si>
  <si>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</si>
  <si>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</si>
  <si>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</si>
  <si>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</si>
  <si>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</si>
  <si>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</si>
  <si>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</si>
  <si>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</si>
  <si>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</si>
  <si>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</si>
  <si>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</si>
  <si>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</si>
  <si>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</si>
  <si>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</si>
  <si>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</si>
  <si>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</si>
  <si>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</si>
  <si>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</si>
  <si>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</si>
  <si>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</si>
  <si>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</si>
  <si>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</si>
  <si>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</si>
  <si>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</si>
  <si>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</si>
  <si>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</si>
  <si>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</si>
  <si>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</si>
  <si>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</si>
  <si>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</si>
  <si>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</si>
  <si>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</si>
  <si>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</si>
  <si>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</si>
  <si>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</si>
  <si>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</si>
  <si>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</si>
  <si>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</si>
  <si>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</si>
  <si>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</si>
  <si>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</si>
  <si>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</si>
  <si>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</si>
  <si>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</si>
  <si>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</si>
  <si>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</si>
  <si>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</si>
  <si>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</si>
  <si>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</si>
  <si>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</si>
  <si>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</si>
  <si>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</si>
  <si>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</si>
  <si>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</si>
  <si>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</si>
  <si>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</si>
  <si>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</si>
  <si>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</si>
  <si>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</si>
  <si>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</si>
  <si>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</si>
  <si>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</si>
  <si>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</si>
  <si>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</si>
  <si>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</si>
  <si>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</si>
  <si>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</si>
  <si>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</si>
  <si>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</si>
  <si>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</si>
  <si>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</si>
  <si>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</si>
  <si>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</si>
  <si>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</si>
  <si>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</si>
  <si>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</si>
  <si>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</si>
  <si>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</si>
  <si>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</si>
  <si>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</si>
  <si>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</si>
  <si>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</si>
  <si>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</si>
  <si>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</si>
  <si>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</si>
  <si>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</si>
  <si>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</si>
  <si>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</si>
  <si>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</si>
  <si>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</si>
  <si>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</si>
  <si>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</si>
  <si>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</si>
  <si>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</si>
  <si>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</si>
  <si>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</si>
  <si>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</si>
  <si>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</si>
  <si>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</si>
  <si>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</si>
  <si>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</si>
  <si>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</si>
  <si>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</si>
  <si>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</si>
  <si>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</si>
  <si>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</si>
  <si>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</si>
  <si>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</si>
  <si>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</si>
  <si>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</si>
  <si>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</si>
  <si>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</si>
  <si>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</si>
  <si>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</si>
  <si>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</si>
  <si>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</si>
  <si>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</si>
  <si>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</si>
  <si>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</si>
  <si>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</si>
  <si>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</si>
  <si>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</si>
  <si>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</si>
  <si>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</si>
  <si>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</si>
  <si>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</si>
  <si>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</si>
  <si>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</si>
  <si>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</si>
  <si>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</si>
  <si>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</si>
  <si>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</si>
  <si>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</si>
  <si>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</si>
  <si>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</si>
  <si>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</si>
  <si>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</si>
  <si>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</si>
  <si>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</si>
  <si>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</si>
  <si>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</si>
  <si>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</si>
  <si>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</si>
  <si>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</si>
  <si>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</si>
  <si>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</si>
  <si>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</si>
  <si>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</si>
  <si>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</si>
  <si>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</si>
  <si>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</si>
  <si>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</si>
  <si>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</si>
  <si>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</si>
  <si>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</si>
  <si>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</si>
  <si>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</si>
  <si>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</si>
  <si>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</si>
  <si>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</si>
  <si>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</si>
  <si>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</si>
  <si>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</si>
  <si>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</si>
  <si>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</si>
  <si>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</si>
  <si>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</si>
  <si>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</si>
  <si>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</si>
  <si>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</si>
  <si>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</si>
  <si>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</si>
  <si>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</si>
  <si>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</si>
  <si>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</si>
  <si>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</si>
  <si>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</si>
  <si>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</si>
  <si>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</si>
  <si>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</si>
  <si>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</si>
  <si>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</si>
  <si>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</si>
  <si>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</si>
  <si>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</si>
  <si>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</si>
  <si>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</si>
  <si>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</si>
  <si>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</si>
  <si>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</si>
  <si>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</si>
  <si>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</si>
  <si>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</si>
  <si>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</si>
  <si>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</si>
  <si>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</si>
  <si>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</si>
  <si>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</si>
  <si>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</si>
  <si>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</si>
  <si>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</si>
  <si>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</si>
  <si>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</si>
  <si>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</si>
  <si>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</si>
  <si>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</si>
  <si>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</si>
  <si>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</si>
  <si>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</si>
  <si>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</si>
  <si>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</si>
  <si>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</si>
  <si>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</si>
  <si>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</si>
  <si>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</si>
  <si>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</si>
  <si>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</si>
  <si>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</si>
  <si>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</si>
  <si>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</si>
  <si>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</si>
  <si>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</si>
  <si>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</si>
  <si>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</si>
  <si>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</si>
  <si>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</si>
  <si>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</si>
  <si>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</si>
  <si>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</si>
  <si>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</si>
  <si>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</si>
  <si>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</si>
  <si>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</si>
  <si>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</si>
  <si>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</si>
  <si>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</si>
  <si>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</si>
  <si>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</si>
  <si>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</si>
  <si>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</si>
  <si>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</si>
  <si>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</si>
  <si>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</si>
  <si>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</si>
  <si>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</si>
  <si>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</si>
  <si>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</si>
  <si>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</si>
  <si>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</si>
  <si>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</si>
  <si>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</si>
  <si>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</si>
  <si>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</si>
  <si>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</si>
  <si>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</si>
  <si>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</si>
  <si>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</si>
  <si>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</si>
  <si>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</si>
  <si>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</si>
  <si>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</si>
  <si>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</si>
  <si>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</si>
  <si>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</si>
  <si>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</si>
  <si>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</si>
  <si>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</si>
  <si>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</si>
  <si>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</si>
  <si>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</si>
  <si>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</si>
  <si>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</si>
  <si>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</si>
  <si>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</si>
  <si>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</si>
  <si>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</si>
  <si>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</si>
  <si>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</si>
  <si>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</si>
  <si>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</si>
  <si>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</si>
  <si>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</si>
  <si>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</si>
  <si>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</si>
  <si>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</si>
  <si>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</si>
  <si>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</si>
  <si>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</si>
  <si>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</si>
  <si>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</si>
  <si>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</si>
  <si>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</si>
  <si>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</si>
  <si>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</si>
  <si>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</si>
  <si>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</si>
  <si>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</si>
  <si>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</si>
  <si>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</si>
  <si>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</si>
  <si>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</si>
  <si>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</si>
  <si>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</si>
  <si>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</si>
  <si>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</si>
  <si>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</si>
  <si>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</si>
  <si>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</si>
  <si>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</si>
  <si>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</si>
  <si>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</si>
  <si>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</si>
  <si>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</si>
  <si>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</si>
  <si>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</si>
  <si>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</si>
  <si>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</si>
  <si>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</si>
  <si>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</si>
  <si>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</si>
  <si>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</si>
  <si>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</si>
  <si>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</si>
  <si>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</si>
  <si>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</si>
  <si>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</si>
  <si>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</si>
  <si>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</si>
  <si>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</si>
  <si>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</si>
  <si>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</si>
  <si>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</si>
  <si>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</si>
  <si>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</si>
  <si>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</si>
  <si>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</si>
  <si>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</si>
  <si>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</si>
  <si>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</si>
  <si>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</si>
  <si>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</si>
  <si>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</si>
  <si>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</si>
  <si>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</si>
  <si>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</si>
  <si>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</si>
  <si>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</si>
  <si>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</si>
  <si>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</si>
  <si>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</si>
  <si>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</si>
  <si>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</si>
  <si>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</si>
  <si>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</si>
  <si>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</si>
  <si>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</si>
  <si>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</si>
  <si>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</si>
  <si>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</si>
  <si>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</si>
  <si>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</si>
  <si>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</si>
  <si>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</si>
  <si>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</si>
  <si>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</si>
  <si>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</si>
  <si>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</si>
  <si>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</si>
  <si>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</si>
  <si>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</si>
  <si>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</si>
  <si>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</si>
  <si>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</si>
  <si>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</si>
  <si>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</si>
  <si>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</si>
  <si>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</si>
  <si>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</si>
  <si>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</si>
  <si>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</si>
  <si>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</si>
  <si>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</si>
  <si>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</si>
  <si>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</si>
  <si>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</si>
  <si>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</si>
  <si>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</si>
  <si>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</si>
  <si>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</si>
  <si>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</si>
  <si>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</si>
  <si>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</si>
  <si>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</si>
  <si>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</si>
  <si>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</si>
  <si>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</si>
  <si>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</si>
  <si>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</si>
  <si>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</si>
  <si>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</si>
  <si>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</si>
  <si>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</si>
  <si>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</si>
  <si>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</si>
  <si>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</si>
  <si>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</si>
  <si>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</si>
  <si>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</si>
  <si>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</si>
  <si>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</si>
  <si>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</si>
  <si>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</si>
  <si>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</si>
  <si>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</si>
  <si>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</si>
  <si>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</si>
  <si>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</si>
  <si>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</si>
  <si>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</si>
  <si>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</si>
  <si>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</si>
  <si>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</si>
  <si>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</si>
  <si>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</si>
  <si>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</si>
  <si>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</si>
  <si>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</si>
  <si>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</si>
  <si>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</si>
  <si>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</si>
  <si>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</si>
  <si>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</si>
  <si>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</si>
  <si>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</si>
  <si>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</si>
  <si>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</si>
  <si>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</si>
  <si>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</si>
  <si>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</si>
  <si>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</si>
  <si>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</si>
  <si>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</si>
  <si>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</si>
  <si>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</si>
  <si>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</si>
  <si>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</si>
  <si>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</si>
  <si>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</si>
  <si>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</si>
  <si>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</si>
  <si>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</si>
  <si>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</si>
  <si>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</si>
  <si>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</si>
  <si>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</si>
  <si>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</si>
  <si>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</si>
  <si>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</si>
  <si>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</si>
  <si>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</si>
  <si>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</si>
  <si>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</si>
  <si>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</si>
  <si>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</si>
  <si>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</si>
  <si>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</si>
  <si>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</si>
  <si>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</si>
  <si>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</si>
  <si>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</si>
  <si>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</si>
  <si>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</si>
  <si>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</si>
  <si>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</si>
  <si>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</si>
  <si>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</si>
  <si>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</si>
  <si>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</si>
  <si>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</si>
  <si>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</si>
  <si>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</si>
  <si>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</si>
  <si>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</si>
  <si>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</si>
  <si>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</si>
  <si>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</si>
  <si>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</si>
  <si>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</si>
  <si>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</si>
  <si>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</si>
  <si>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</si>
  <si>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</si>
  <si>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</si>
  <si>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</si>
  <si>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</si>
  <si>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</si>
  <si>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</si>
  <si>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</si>
  <si>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</si>
  <si>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</si>
  <si>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</si>
  <si>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</si>
  <si>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</si>
  <si>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</si>
  <si>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</si>
  <si>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</si>
  <si>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</si>
  <si>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</si>
  <si>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</si>
  <si>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</si>
  <si>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</si>
  <si>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</si>
  <si>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</si>
  <si>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</si>
  <si>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</si>
  <si>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</si>
  <si>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</si>
  <si>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</si>
  <si>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</si>
  <si>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</si>
  <si>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</si>
  <si>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</si>
  <si>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</si>
  <si>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</si>
  <si>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</si>
  <si>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</si>
  <si>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</si>
  <si>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</si>
  <si>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</si>
  <si>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</si>
  <si>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</si>
  <si>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</si>
  <si>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</si>
  <si>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</si>
  <si>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</si>
  <si>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</si>
  <si>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</si>
  <si>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</si>
  <si>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</si>
  <si>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</si>
  <si>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</si>
  <si>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</si>
  <si>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</si>
  <si>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</si>
  <si>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</si>
  <si>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</si>
  <si>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</si>
  <si>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</si>
  <si>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</si>
  <si>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</si>
  <si>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</si>
  <si>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</si>
  <si>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</si>
  <si>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</si>
  <si>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</si>
  <si>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</si>
  <si>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</si>
  <si>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</si>
  <si>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</si>
  <si>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</si>
  <si>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</si>
  <si>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</si>
  <si>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</si>
  <si>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</si>
  <si>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</si>
  <si>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</si>
  <si>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</si>
  <si>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</si>
  <si>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</si>
  <si>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</si>
  <si>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</si>
  <si>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</si>
  <si>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</si>
  <si>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</si>
  <si>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</si>
  <si>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</si>
  <si>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</si>
  <si>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</si>
  <si>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</si>
  <si>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</si>
  <si>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</si>
  <si>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</si>
  <si>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</si>
  <si>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</si>
  <si>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</si>
  <si>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</si>
  <si>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</si>
  <si>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</si>
  <si>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</si>
  <si>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</si>
  <si>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</si>
  <si>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</si>
  <si>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</si>
  <si>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</si>
  <si>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</si>
  <si>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</si>
  <si>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</si>
  <si>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</si>
  <si>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</si>
  <si>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</si>
  <si>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</si>
  <si>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</si>
  <si>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</si>
  <si>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</si>
  <si>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</si>
  <si>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</si>
  <si>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</si>
  <si>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</si>
  <si>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</si>
  <si>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</si>
  <si>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</si>
  <si>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</si>
  <si>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</si>
  <si>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</si>
  <si>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</si>
  <si>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</si>
  <si>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</si>
  <si>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</si>
  <si>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</si>
  <si>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</si>
  <si>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</si>
  <si>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</si>
  <si>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</si>
  <si>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</si>
  <si>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</si>
  <si>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</si>
  <si>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</si>
  <si>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</si>
  <si>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</si>
  <si>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</si>
  <si>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</si>
  <si>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</si>
  <si>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</si>
  <si>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</si>
  <si>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</si>
  <si>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</si>
  <si>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</si>
  <si>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</si>
  <si>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</si>
  <si>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</si>
  <si>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</si>
  <si>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</si>
  <si>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</si>
  <si>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</si>
  <si>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</si>
  <si>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</si>
  <si>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</si>
  <si>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</si>
  <si>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</si>
  <si>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</si>
  <si>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</si>
  <si>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</si>
  <si>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</si>
  <si>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</si>
  <si>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</si>
  <si>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</si>
  <si>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</si>
  <si>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</si>
  <si>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</si>
  <si>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</si>
  <si>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</si>
  <si>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</si>
  <si>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</si>
  <si>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</si>
  <si>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</si>
  <si>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</si>
  <si>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</si>
  <si>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</si>
  <si>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</si>
  <si>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</si>
  <si>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</si>
  <si>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</si>
  <si>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</si>
  <si>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</si>
  <si>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</si>
  <si>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</si>
  <si>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</si>
  <si>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</si>
  <si>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</si>
  <si>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</si>
  <si>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</si>
  <si>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</si>
  <si>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</si>
  <si>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</si>
  <si>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</si>
  <si>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</si>
  <si>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</si>
  <si>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</si>
  <si>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</si>
  <si>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</si>
  <si>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</si>
  <si>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</si>
  <si>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</si>
  <si>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</si>
  <si>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</si>
  <si>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</si>
  <si>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</si>
  <si>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</si>
  <si>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</si>
  <si>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</si>
  <si>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</si>
  <si>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</si>
  <si>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</si>
  <si>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</si>
  <si>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</si>
  <si>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</si>
  <si>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</si>
  <si>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</si>
  <si>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</si>
  <si>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</si>
  <si>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</si>
  <si>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</si>
  <si>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</si>
  <si>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</si>
  <si>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</si>
  <si>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</si>
  <si>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</si>
  <si>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</si>
  <si>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</si>
  <si>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</si>
  <si>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</si>
  <si>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</si>
  <si>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</si>
  <si>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</si>
  <si>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</si>
  <si>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</si>
  <si>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</si>
  <si>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</si>
  <si>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</si>
  <si>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</si>
  <si>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</si>
  <si>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</si>
  <si>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</si>
  <si>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</si>
  <si>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</si>
  <si>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</si>
  <si>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</si>
  <si>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</si>
  <si>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</si>
  <si>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</si>
  <si>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</si>
  <si>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</si>
  <si>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</si>
  <si>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</si>
  <si>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</si>
  <si>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</si>
  <si>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</si>
  <si>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</si>
  <si>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</si>
  <si>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</si>
  <si>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</si>
  <si>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</si>
  <si>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</si>
  <si>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</si>
  <si>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</si>
  <si>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</si>
  <si>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</si>
  <si>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</si>
  <si>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</si>
  <si>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</si>
  <si>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</si>
  <si>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</si>
  <si>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</si>
  <si>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</si>
  <si>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</si>
  <si>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</si>
  <si>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</si>
  <si>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</si>
  <si>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</si>
  <si>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</si>
  <si>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</si>
  <si>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</si>
  <si>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</si>
  <si>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</si>
  <si>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</si>
  <si>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</si>
  <si>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</si>
  <si>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</si>
  <si>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</si>
  <si>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</si>
  <si>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</si>
  <si>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</si>
  <si>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</si>
  <si>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</si>
  <si>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</si>
  <si>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</si>
  <si>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</si>
  <si>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</si>
  <si>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</si>
  <si>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</si>
  <si>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</si>
  <si>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</si>
  <si>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</si>
  <si>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</si>
  <si>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</si>
  <si>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</si>
  <si>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</si>
  <si>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</si>
  <si>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</si>
  <si>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</si>
  <si>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</si>
  <si>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</si>
  <si>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</si>
  <si>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</si>
  <si>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</si>
  <si>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</si>
  <si>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</si>
  <si>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</si>
  <si>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</si>
  <si>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</si>
  <si>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</si>
  <si>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</si>
  <si>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</si>
  <si>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</si>
  <si>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</si>
  <si>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</si>
  <si>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</si>
  <si>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</si>
  <si>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</si>
  <si>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</si>
  <si>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</si>
  <si>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</si>
  <si>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</si>
  <si>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</si>
  <si>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</si>
  <si>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</si>
  <si>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</si>
  <si>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</si>
  <si>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</si>
  <si>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</si>
  <si>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</si>
  <si>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</si>
  <si>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</si>
  <si>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</si>
  <si>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</si>
  <si>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</si>
  <si>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</si>
  <si>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</si>
  <si>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</si>
  <si>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</si>
  <si>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</si>
  <si>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</si>
  <si>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</si>
  <si>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</si>
  <si>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</si>
  <si>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</si>
  <si>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</si>
  <si>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</si>
  <si>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</si>
  <si>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</si>
  <si>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</si>
  <si>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</si>
  <si>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</si>
  <si>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</si>
  <si>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</si>
  <si>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</si>
  <si>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</si>
  <si>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</si>
  <si>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</si>
  <si>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</si>
  <si>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</si>
  <si>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</si>
  <si>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</si>
  <si>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</si>
  <si>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</si>
  <si>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</si>
  <si>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</si>
  <si>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</si>
  <si>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</si>
  <si>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</si>
  <si>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</si>
  <si>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</si>
  <si>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</si>
  <si>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</si>
  <si>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</si>
  <si>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</si>
  <si>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</si>
  <si>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</si>
  <si>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</si>
  <si>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</si>
  <si>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</si>
  <si>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</si>
  <si>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</si>
  <si>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</si>
  <si>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</si>
  <si>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</si>
  <si>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</si>
  <si>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</si>
  <si>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</si>
  <si>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</si>
  <si>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</si>
  <si>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</si>
  <si>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</si>
  <si>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</si>
  <si>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</si>
  <si>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</si>
  <si>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</si>
  <si>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</si>
  <si>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</si>
  <si>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</si>
  <si>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</si>
  <si>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</si>
  <si>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</si>
  <si>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</si>
  <si>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</si>
  <si>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</si>
  <si>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</si>
  <si>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</si>
  <si>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</si>
  <si>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</si>
  <si>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</si>
  <si>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</si>
  <si>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</si>
  <si>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</si>
  <si>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</si>
  <si>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</si>
  <si>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</si>
  <si>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</si>
  <si>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</si>
  <si>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</si>
  <si>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</si>
  <si>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</si>
  <si>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</si>
  <si>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</si>
  <si>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</si>
  <si>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</si>
  <si>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</si>
  <si>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</si>
  <si>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</si>
  <si>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</si>
  <si>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</si>
  <si>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</si>
  <si>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</si>
  <si>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</si>
  <si>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</si>
  <si>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</si>
  <si>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</si>
  <si>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</si>
  <si>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</si>
  <si>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</si>
  <si>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</si>
  <si>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</si>
  <si>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</si>
  <si>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</si>
  <si>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</si>
  <si>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</si>
  <si>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</si>
  <si>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</si>
  <si>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</si>
  <si>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</si>
  <si>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</si>
  <si>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</si>
  <si>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</si>
  <si>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</si>
  <si>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</si>
  <si>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</si>
  <si>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</si>
  <si>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</si>
  <si>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</si>
  <si>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</si>
  <si>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</si>
  <si>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</si>
  <si>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</si>
  <si>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</si>
  <si>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</si>
  <si>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</si>
  <si>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</si>
  <si>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</si>
  <si>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</si>
  <si>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</si>
  <si>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</si>
  <si>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</si>
  <si>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</si>
  <si>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</si>
  <si>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</si>
  <si>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</si>
  <si>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</si>
  <si>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</si>
  <si>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</si>
  <si>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</si>
  <si>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</si>
  <si>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</si>
  <si>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</si>
  <si>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</si>
  <si>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</si>
  <si>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</si>
  <si>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</si>
  <si>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</si>
  <si>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</si>
  <si>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</si>
  <si>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</si>
  <si>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</si>
  <si>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</si>
  <si>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</si>
  <si>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</si>
  <si>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</si>
  <si>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</si>
  <si>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</si>
  <si>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</si>
  <si>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</si>
  <si>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</si>
  <si>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</si>
  <si>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</si>
  <si>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</si>
  <si>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</si>
  <si>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</si>
  <si>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</si>
  <si>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</si>
  <si>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</si>
  <si>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</si>
  <si>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</si>
  <si>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</si>
  <si>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</si>
  <si>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</si>
  <si>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</si>
  <si>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</si>
  <si>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</si>
  <si>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</si>
  <si>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</si>
  <si>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</si>
  <si>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</si>
  <si>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</si>
  <si>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</si>
  <si>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</si>
  <si>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</si>
  <si>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</si>
  <si>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</si>
  <si>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</si>
  <si>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</si>
  <si>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</si>
  <si>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</si>
  <si>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</si>
  <si>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</si>
  <si>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</si>
  <si>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</si>
  <si>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</si>
  <si>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</si>
  <si>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</si>
  <si>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</si>
  <si>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</si>
  <si>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</si>
  <si>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</si>
  <si>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</si>
  <si>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</si>
  <si>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</si>
  <si>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</si>
  <si>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</si>
  <si>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</si>
  <si>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</si>
  <si>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</si>
  <si>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</si>
  <si>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</si>
  <si>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</si>
  <si>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</si>
  <si>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</si>
  <si>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</si>
  <si>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</si>
  <si>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</si>
  <si>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</si>
  <si>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</si>
  <si>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</si>
  <si>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</si>
  <si>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</si>
  <si>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</si>
  <si>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</si>
  <si>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</si>
  <si>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</si>
  <si>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</si>
  <si>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</si>
  <si>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</si>
  <si>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</si>
  <si>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</si>
  <si>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</si>
  <si>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</si>
  <si>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</si>
  <si>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</si>
  <si>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</si>
  <si>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</si>
  <si>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</si>
  <si>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</si>
  <si>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</si>
  <si>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</si>
  <si>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</si>
  <si>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</si>
  <si>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</si>
  <si>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</si>
  <si>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</si>
  <si>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</si>
  <si>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</si>
  <si>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</si>
  <si>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</si>
  <si>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</si>
  <si>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</si>
  <si>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</si>
  <si>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</si>
  <si>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</si>
  <si>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</si>
  <si>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</si>
  <si>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</si>
  <si>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</si>
  <si>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</si>
  <si>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</si>
  <si>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</si>
  <si>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</si>
  <si>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</si>
  <si>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</si>
  <si>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</si>
  <si>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</si>
  <si>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</si>
  <si>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</si>
  <si>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</si>
  <si>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</si>
  <si>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</si>
  <si>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</si>
  <si>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</si>
  <si>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</si>
  <si>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</si>
  <si>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</si>
  <si>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</si>
  <si>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</si>
  <si>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</si>
  <si>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</si>
  <si>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</si>
  <si>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</si>
  <si>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</si>
  <si>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</si>
  <si>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</si>
  <si>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</si>
  <si>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</si>
  <si>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</si>
  <si>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</si>
  <si>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</si>
  <si>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</si>
  <si>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</si>
  <si>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</si>
  <si>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</si>
  <si>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</si>
  <si>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</si>
  <si>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</si>
  <si>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</si>
  <si>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</si>
  <si>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</si>
  <si>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</si>
  <si>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</si>
  <si>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</si>
  <si>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</si>
  <si>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</si>
  <si>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</si>
  <si>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</si>
  <si>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</si>
  <si>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</si>
  <si>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</si>
  <si>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</si>
  <si>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</si>
  <si>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</si>
  <si>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</si>
  <si>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</si>
  <si>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</si>
  <si>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</si>
  <si>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</si>
  <si>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</si>
  <si>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</si>
  <si>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</si>
  <si>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</si>
  <si>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</si>
  <si>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</si>
  <si>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</si>
  <si>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</si>
  <si>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</si>
  <si>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</si>
  <si>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</si>
  <si>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</si>
  <si>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</si>
  <si>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</si>
  <si>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</si>
  <si>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</si>
  <si>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</si>
  <si>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</si>
  <si>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</si>
  <si>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</si>
  <si>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</si>
  <si>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</si>
  <si>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</si>
  <si>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</si>
  <si>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</si>
  <si>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</si>
  <si>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</si>
  <si>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</si>
  <si>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</si>
  <si>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</si>
  <si>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</si>
  <si>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</si>
  <si>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</si>
  <si>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</si>
  <si>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</si>
  <si>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</si>
  <si>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</si>
  <si>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</si>
  <si>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</si>
  <si>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</si>
  <si>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</si>
  <si>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</si>
  <si>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</si>
  <si>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</si>
  <si>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</si>
  <si>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</si>
  <si>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</si>
  <si>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</si>
  <si>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</si>
  <si>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</si>
  <si>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</si>
  <si>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</si>
  <si>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</si>
  <si>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</si>
  <si>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</si>
  <si>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</si>
  <si>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</si>
  <si>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</si>
  <si>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</si>
  <si>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</si>
  <si>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</si>
  <si>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</si>
  <si>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</si>
  <si>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</si>
  <si>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</si>
  <si>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</si>
  <si>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</si>
  <si>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</si>
  <si>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</si>
  <si>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</si>
  <si>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</si>
  <si>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</si>
  <si>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</si>
  <si>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</si>
  <si>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</si>
  <si>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</si>
  <si>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</si>
  <si>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</si>
  <si>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</si>
  <si>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</si>
  <si>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</si>
  <si>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</si>
  <si>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</si>
  <si>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</si>
  <si>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</si>
  <si>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</si>
  <si>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</si>
  <si>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</si>
  <si>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</si>
  <si>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</si>
  <si>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</si>
  <si>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</si>
  <si>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</si>
  <si>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</si>
  <si>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</si>
  <si>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</si>
  <si>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</si>
  <si>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</si>
  <si>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</si>
  <si>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</si>
  <si>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</si>
  <si>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</si>
  <si>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</si>
  <si>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</si>
  <si>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</si>
  <si>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</si>
  <si>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</si>
  <si>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</si>
  <si>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</si>
  <si>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</si>
  <si>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</si>
  <si>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</si>
  <si>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</si>
  <si>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</si>
  <si>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</si>
  <si>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</si>
  <si>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</si>
  <si>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</si>
  <si>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</si>
  <si>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</si>
  <si>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</si>
  <si>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</si>
  <si>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</si>
  <si>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</si>
  <si>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</si>
  <si>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</si>
  <si>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</si>
  <si>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</si>
  <si>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</si>
  <si>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</si>
  <si>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</si>
  <si>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</si>
  <si>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</si>
  <si>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</si>
  <si>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</si>
  <si>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</si>
  <si>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</si>
  <si>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</si>
  <si>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</si>
  <si>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</si>
  <si>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</si>
  <si>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</si>
  <si>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</si>
  <si>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</si>
  <si>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</si>
  <si>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</si>
  <si>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</si>
  <si>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</si>
  <si>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</si>
  <si>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</si>
  <si>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</si>
  <si>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</si>
  <si>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</si>
  <si>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</si>
  <si>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</si>
  <si>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</si>
  <si>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</si>
  <si>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</si>
  <si>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</si>
  <si>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</si>
  <si>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</si>
  <si>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</si>
  <si>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</si>
  <si>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</si>
  <si>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</si>
  <si>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</si>
  <si>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</si>
  <si>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</si>
  <si>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</si>
  <si>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</si>
  <si>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</si>
  <si>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</si>
  <si>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</si>
  <si>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</si>
  <si>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</si>
  <si>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</si>
  <si>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</si>
  <si>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</si>
  <si>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</si>
  <si>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</si>
  <si>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</si>
  <si>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</si>
  <si>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</si>
  <si>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</si>
  <si>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</si>
  <si>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</si>
  <si>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</si>
  <si>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</si>
  <si>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</si>
  <si>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</si>
  <si>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</si>
  <si>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</si>
  <si>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</si>
  <si>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</si>
  <si>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</si>
  <si>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</si>
  <si>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</si>
  <si>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</si>
  <si>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</si>
  <si>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</si>
  <si>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</si>
  <si>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</si>
  <si>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</si>
  <si>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</si>
  <si>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</si>
  <si>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</si>
  <si>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</si>
  <si>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</si>
  <si>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</si>
  <si>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</si>
  <si>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</si>
  <si>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</si>
  <si>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</si>
  <si>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</si>
  <si>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</si>
  <si>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</si>
  <si>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</si>
  <si>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</si>
  <si>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</si>
  <si>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</si>
  <si>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</si>
  <si>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</si>
  <si>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</si>
  <si>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</si>
  <si>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</si>
  <si>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</si>
  <si>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</si>
  <si>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</si>
  <si>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</si>
  <si>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</si>
  <si>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</si>
  <si>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</si>
  <si>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</si>
  <si>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</si>
  <si>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</si>
  <si>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</si>
  <si>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</si>
  <si>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</si>
  <si>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</si>
  <si>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</si>
  <si>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</si>
  <si>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</si>
  <si>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</si>
  <si>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</si>
  <si>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</si>
  <si>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</si>
  <si>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</si>
  <si>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</si>
  <si>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</si>
  <si>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</si>
  <si>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</si>
  <si>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</si>
  <si>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</si>
  <si>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</si>
  <si>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</si>
  <si>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</si>
  <si>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</si>
  <si>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</si>
  <si>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</si>
  <si>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</si>
  <si>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</si>
  <si>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</si>
  <si>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</si>
  <si>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</si>
  <si>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</si>
  <si>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</si>
  <si>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</si>
  <si>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</si>
  <si>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</si>
  <si>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</si>
  <si>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</si>
  <si>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</si>
  <si>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</si>
  <si>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</si>
  <si>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</si>
  <si>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</si>
  <si>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</si>
  <si>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</si>
  <si>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</si>
  <si>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</si>
  <si>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</si>
  <si>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</si>
  <si>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</si>
  <si>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</si>
  <si>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</si>
  <si>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</si>
  <si>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</si>
  <si>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</si>
  <si>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</si>
  <si>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</si>
  <si>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</si>
  <si>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</si>
  <si>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</si>
  <si>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</si>
  <si>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</si>
  <si>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</si>
  <si>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</si>
  <si>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</si>
  <si>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</si>
  <si>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</si>
  <si>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</si>
  <si>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</si>
  <si>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</si>
  <si>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</si>
  <si>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</si>
  <si>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</si>
  <si>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</si>
  <si>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</si>
  <si>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</si>
  <si>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</si>
  <si>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</si>
  <si>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</si>
  <si>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</si>
  <si>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</si>
  <si>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</si>
  <si>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</si>
  <si>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</si>
  <si>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</si>
  <si>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</si>
  <si>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</si>
  <si>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</si>
  <si>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</si>
  <si>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</si>
  <si>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</si>
  <si>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</si>
  <si>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</si>
  <si>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</si>
  <si>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</si>
  <si>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</si>
  <si>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</si>
  <si>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</si>
  <si>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</si>
  <si>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</si>
  <si>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</si>
  <si>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</si>
  <si>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</si>
  <si>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</si>
  <si>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</si>
  <si>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</si>
  <si>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</si>
  <si>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</si>
  <si>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</si>
  <si>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</si>
  <si>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</si>
  <si>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</si>
  <si>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</si>
  <si>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</si>
  <si>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</si>
  <si>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</si>
  <si>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</si>
  <si>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</si>
  <si>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</si>
  <si>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</si>
  <si>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</si>
  <si>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</si>
  <si>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</si>
  <si>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</si>
  <si>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</si>
  <si>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</si>
  <si>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</si>
  <si>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</si>
  <si>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</si>
  <si>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</si>
  <si>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</si>
  <si>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</si>
  <si>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</si>
  <si>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</si>
  <si>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</si>
  <si>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</si>
  <si>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</si>
  <si>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</si>
  <si>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</si>
  <si>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</si>
  <si>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</si>
  <si>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</si>
  <si>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</si>
  <si>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</si>
  <si>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</si>
  <si>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</si>
  <si>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</si>
  <si>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</si>
  <si>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</si>
  <si>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</si>
  <si>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</si>
  <si>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</si>
  <si>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</si>
  <si>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</si>
  <si>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</si>
  <si>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</si>
  <si>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</si>
  <si>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</si>
  <si>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</si>
  <si>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</si>
  <si>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</si>
  <si>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</si>
  <si>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</si>
  <si>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</si>
  <si>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</si>
  <si>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</si>
  <si>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</si>
  <si>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</si>
  <si>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</si>
  <si>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</si>
  <si>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</si>
  <si>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</si>
  <si>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</si>
  <si>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</si>
  <si>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</si>
  <si>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</si>
  <si>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</si>
  <si>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</si>
  <si>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</si>
  <si>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</si>
  <si>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</si>
  <si>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</si>
  <si>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</si>
  <si>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</si>
  <si>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</si>
  <si>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</si>
  <si>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</si>
  <si>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</si>
  <si>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</si>
  <si>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</si>
  <si>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</si>
  <si>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</si>
  <si>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</si>
  <si>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</si>
  <si>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</si>
  <si>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</si>
  <si>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</si>
  <si>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</si>
  <si>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</si>
  <si>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</si>
  <si>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</si>
  <si>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</si>
  <si>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</si>
  <si>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</si>
  <si>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</si>
  <si>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</si>
  <si>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</si>
  <si>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</si>
  <si>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</si>
  <si>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</si>
  <si>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</si>
  <si>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</si>
  <si>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</si>
  <si>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</si>
  <si>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</si>
  <si>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</si>
  <si>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</si>
  <si>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</si>
  <si>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</si>
  <si>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</si>
  <si>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</si>
  <si>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</si>
  <si>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</si>
  <si>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</si>
  <si>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</si>
  <si>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</si>
  <si>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</si>
  <si>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</si>
  <si>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</si>
  <si>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</si>
  <si>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</si>
  <si>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</si>
  <si>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</si>
  <si>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</si>
  <si>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</si>
  <si>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</si>
  <si>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</si>
  <si>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</si>
  <si>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</si>
  <si>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</si>
  <si>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</si>
  <si>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</si>
  <si>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</si>
  <si>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</si>
  <si>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</si>
  <si>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</si>
  <si>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</si>
  <si>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</si>
  <si>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</si>
  <si>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</si>
  <si>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</si>
  <si>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</si>
  <si>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</si>
  <si>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</si>
  <si>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</si>
  <si>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</si>
  <si>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</si>
  <si>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</si>
  <si>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</si>
  <si>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</si>
  <si>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</si>
  <si>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</si>
  <si>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</si>
  <si>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</si>
  <si>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</si>
  <si>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</si>
  <si>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</si>
  <si>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</si>
  <si>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</si>
  <si>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</si>
  <si>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</si>
  <si>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</si>
  <si>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</si>
  <si>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</si>
  <si>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</si>
  <si>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</si>
  <si>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</si>
  <si>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</si>
  <si>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</si>
  <si>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</si>
  <si>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</si>
  <si>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</si>
  <si>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</si>
  <si>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</si>
  <si>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</si>
  <si>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</si>
  <si>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</si>
  <si>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</si>
  <si>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</si>
  <si>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</si>
  <si>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</si>
  <si>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</si>
  <si>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</si>
  <si>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</si>
  <si>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</si>
  <si>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</si>
  <si>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</si>
  <si>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</si>
  <si>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</si>
  <si>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</si>
  <si>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</si>
  <si>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</si>
  <si>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</si>
  <si>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</si>
  <si>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</si>
  <si>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</si>
  <si>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</si>
  <si>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</si>
  <si>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</si>
  <si>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</si>
  <si>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</si>
  <si>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</si>
  <si>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</si>
  <si>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</si>
  <si>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</si>
  <si>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</si>
  <si>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</si>
  <si>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</si>
  <si>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</si>
  <si>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</si>
  <si>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</si>
  <si>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</si>
  <si>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</si>
  <si>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</si>
  <si>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</si>
  <si>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</si>
  <si>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</si>
  <si>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</si>
  <si>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</si>
  <si>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</si>
  <si>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</si>
  <si>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</si>
  <si>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</si>
  <si>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</si>
  <si>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</si>
  <si>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</si>
  <si>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</si>
  <si>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</si>
  <si>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</si>
  <si>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</si>
  <si>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</si>
  <si>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</si>
  <si>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</si>
  <si>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</si>
  <si>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</si>
  <si>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</si>
  <si>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</si>
  <si>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</si>
  <si>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</si>
  <si>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</si>
  <si>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</si>
  <si>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</si>
  <si>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</si>
  <si>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</si>
  <si>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</si>
  <si>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</si>
  <si>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</si>
  <si>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</si>
  <si>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</si>
  <si>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</si>
  <si>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</si>
  <si>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</si>
  <si>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</si>
  <si>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</si>
  <si>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</si>
  <si>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</si>
  <si>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</si>
  <si>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</si>
  <si>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</si>
  <si>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</si>
  <si>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</si>
  <si>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</si>
  <si>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</si>
  <si>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</si>
  <si>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</si>
  <si>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</si>
  <si>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</si>
  <si>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</si>
  <si>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</si>
  <si>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</si>
  <si>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</si>
  <si>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</si>
  <si>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</si>
  <si>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</si>
  <si>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</si>
  <si>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</si>
  <si>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</si>
  <si>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</si>
  <si>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</si>
  <si>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</si>
  <si>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</si>
  <si>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</si>
  <si>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</si>
  <si>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</si>
  <si>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</si>
  <si>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</si>
  <si>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</si>
  <si>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</si>
  <si>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</si>
  <si>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</si>
  <si>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</si>
  <si>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</si>
  <si>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</si>
  <si>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</si>
  <si>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</si>
  <si>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</si>
  <si>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</si>
  <si>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</si>
  <si>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</si>
  <si>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</si>
  <si>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</si>
  <si>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</si>
  <si>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</si>
  <si>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</si>
  <si>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</si>
  <si>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</si>
  <si>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</si>
  <si>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</si>
  <si>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</si>
  <si>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</si>
  <si>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</si>
  <si>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</si>
  <si>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</si>
  <si>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</si>
  <si>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</si>
  <si>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</si>
  <si>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</si>
  <si>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</si>
  <si>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</si>
  <si>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</si>
  <si>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</si>
  <si>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</si>
  <si>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</si>
  <si>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</si>
  <si>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</si>
  <si>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</si>
  <si>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</si>
  <si>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</si>
  <si>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</si>
  <si>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</si>
  <si>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</si>
  <si>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</si>
  <si>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</si>
  <si>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</si>
  <si>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</si>
  <si>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</si>
  <si>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</si>
  <si>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</si>
  <si>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</si>
  <si>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</si>
  <si>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</si>
  <si>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</si>
  <si>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</si>
  <si>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</si>
  <si>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</si>
  <si>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</si>
  <si>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</si>
  <si>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</si>
  <si>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</si>
  <si>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</si>
  <si>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</si>
  <si>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</si>
  <si>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</si>
  <si>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</si>
  <si>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</si>
  <si>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</si>
  <si>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</si>
  <si>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</si>
  <si>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</si>
  <si>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</si>
  <si>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</si>
  <si>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</si>
  <si>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</si>
  <si>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</si>
  <si>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</si>
  <si>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</si>
  <si>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</si>
  <si>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</si>
  <si>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</si>
  <si>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</si>
  <si>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</si>
  <si>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</si>
  <si>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</si>
  <si>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</si>
  <si>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</si>
  <si>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</si>
  <si>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</si>
  <si>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</si>
  <si>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</si>
  <si>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</si>
  <si>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</si>
  <si>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</si>
  <si>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</si>
  <si>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</si>
  <si>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</si>
  <si>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</si>
  <si>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</si>
  <si>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</si>
  <si>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</si>
  <si>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</si>
  <si>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</si>
  <si>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</si>
  <si>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</si>
  <si>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</si>
  <si>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</si>
  <si>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</si>
  <si>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</si>
  <si>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</si>
  <si>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</si>
  <si>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</si>
  <si>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</si>
  <si>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</si>
  <si>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</si>
  <si>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</si>
  <si>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</si>
  <si>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</si>
  <si>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</si>
  <si>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</si>
  <si>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</si>
  <si>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</si>
  <si>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</si>
  <si>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</si>
  <si>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</si>
  <si>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</si>
  <si>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</si>
  <si>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</si>
  <si>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</si>
  <si>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</si>
  <si>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</si>
  <si>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</si>
  <si>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</si>
  <si>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</si>
  <si>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</si>
  <si>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</si>
  <si>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</si>
  <si>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</si>
  <si>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</si>
  <si>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</si>
  <si>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</si>
  <si>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</si>
  <si>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</si>
  <si>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</si>
  <si>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</si>
  <si>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</si>
  <si>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</si>
  <si>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</si>
  <si>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</si>
  <si>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</si>
  <si>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</si>
  <si>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</si>
  <si>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</si>
  <si>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</si>
  <si>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</si>
  <si>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</si>
  <si>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</si>
  <si>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</si>
  <si>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</si>
  <si>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</si>
  <si>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</si>
  <si>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</si>
  <si>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</si>
  <si>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</si>
  <si>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</si>
  <si>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</si>
  <si>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</si>
  <si>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</si>
  <si>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</si>
  <si>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</si>
  <si>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</si>
  <si>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</si>
  <si>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</si>
  <si>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</si>
  <si>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</si>
  <si>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</si>
  <si>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</si>
  <si>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</si>
  <si>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</si>
  <si>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</si>
  <si>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</si>
  <si>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</si>
  <si>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</si>
  <si>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</si>
  <si>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</si>
  <si>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</si>
  <si>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</si>
  <si>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</si>
  <si>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</si>
  <si>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</si>
  <si>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</si>
  <si>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</si>
  <si>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</si>
  <si>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</si>
  <si>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</si>
  <si>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</si>
  <si>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</si>
  <si>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</si>
  <si>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</si>
  <si>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</si>
  <si>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</si>
  <si>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</si>
  <si>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</si>
  <si>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</si>
  <si>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</si>
  <si>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</si>
  <si>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</si>
  <si>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</si>
  <si>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</si>
  <si>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</si>
  <si>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</si>
  <si>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</si>
  <si>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</si>
  <si>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</si>
  <si>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</si>
  <si>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</si>
  <si>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</si>
  <si>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</si>
  <si>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</si>
  <si>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</si>
  <si>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</si>
  <si>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</si>
  <si>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</si>
  <si>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</si>
  <si>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</si>
  <si>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</si>
  <si>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</si>
  <si>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</si>
  <si>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</si>
  <si>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</si>
  <si>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</si>
  <si>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</si>
  <si>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</si>
  <si>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</si>
  <si>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</si>
  <si>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</si>
  <si>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</si>
  <si>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</si>
  <si>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</si>
  <si>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</si>
  <si>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</si>
  <si>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</si>
  <si>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</si>
  <si>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</si>
  <si>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</si>
  <si>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</si>
  <si>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</si>
  <si>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</si>
  <si>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</si>
  <si>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</si>
  <si>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</si>
  <si>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</si>
  <si>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</si>
  <si>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</si>
  <si>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</si>
  <si>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</si>
  <si>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</si>
  <si>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</si>
  <si>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</si>
  <si>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</si>
  <si>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</si>
  <si>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</si>
  <si>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</si>
  <si>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</si>
  <si>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</si>
  <si>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</si>
  <si>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</si>
  <si>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</si>
  <si>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</si>
  <si>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</si>
  <si>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</si>
  <si>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</si>
  <si>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</si>
  <si>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</si>
  <si>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</si>
  <si>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</si>
  <si>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</si>
  <si>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</si>
  <si>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</si>
  <si>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</si>
  <si>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</si>
  <si>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</si>
  <si>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</si>
  <si>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</si>
  <si>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</si>
  <si>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</si>
  <si>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</si>
  <si>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</si>
  <si>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</si>
  <si>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</si>
  <si>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</si>
  <si>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</si>
  <si>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</si>
  <si>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</si>
  <si>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</si>
  <si>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</si>
  <si>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</si>
  <si>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</si>
  <si>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</si>
  <si>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</si>
  <si>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</si>
  <si>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</si>
  <si>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</si>
  <si>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</si>
  <si>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</si>
  <si>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</si>
  <si>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</si>
  <si>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</si>
  <si>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</si>
  <si>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</si>
  <si>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</si>
  <si>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</si>
  <si>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</si>
  <si>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</si>
  <si>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</si>
  <si>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</si>
  <si>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</si>
  <si>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</si>
  <si>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</si>
  <si>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</si>
  <si>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</si>
  <si>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</si>
  <si>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</si>
  <si>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</si>
  <si>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</si>
  <si>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</si>
  <si>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</si>
  <si>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</si>
  <si>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</si>
  <si>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</si>
  <si>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</si>
  <si>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</si>
  <si>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</si>
  <si>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</si>
  <si>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</si>
  <si>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</si>
  <si>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</si>
  <si>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</si>
  <si>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</si>
  <si>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</si>
  <si>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</si>
  <si>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</si>
  <si>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</si>
  <si>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</si>
  <si>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</si>
  <si>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</si>
  <si>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</si>
  <si>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</si>
  <si>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</si>
  <si>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</si>
  <si>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</si>
  <si>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</si>
  <si>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</si>
  <si>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</si>
  <si>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</si>
  <si>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</si>
  <si>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</si>
  <si>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</si>
  <si>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</si>
  <si>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</si>
  <si>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</si>
  <si>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</si>
  <si>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</si>
  <si>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</si>
  <si>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</si>
  <si>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</si>
  <si>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</si>
  <si>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</si>
  <si>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</si>
  <si>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</si>
  <si>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</si>
  <si>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</si>
  <si>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</si>
  <si>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</si>
  <si>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</si>
  <si>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</si>
  <si>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</si>
  <si>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</si>
  <si>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</si>
  <si>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</si>
  <si>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</si>
  <si>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</si>
  <si>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</si>
  <si>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</si>
  <si>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</si>
  <si>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</si>
  <si>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</si>
  <si>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</si>
  <si>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</si>
  <si>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</si>
  <si>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</si>
  <si>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</si>
  <si>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</si>
  <si>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</si>
  <si>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</si>
  <si>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</si>
  <si>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</si>
  <si>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</si>
  <si>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</si>
  <si>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</si>
  <si>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</si>
  <si>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</si>
  <si>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</si>
  <si>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</si>
  <si>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</si>
  <si>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</si>
  <si>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</si>
  <si>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</si>
  <si>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</si>
  <si>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</si>
  <si>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</si>
  <si>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</si>
  <si>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</si>
  <si>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</si>
  <si>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</si>
  <si>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</si>
  <si>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</si>
  <si>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</si>
  <si>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</si>
  <si>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</si>
  <si>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</si>
  <si>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</si>
  <si>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</si>
  <si>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</si>
  <si>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</si>
  <si>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</si>
  <si>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</si>
  <si>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</si>
  <si>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</si>
  <si>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</si>
  <si>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</si>
  <si>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</si>
  <si>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</si>
  <si>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</si>
  <si>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</si>
  <si>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</si>
  <si>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</si>
  <si>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</si>
  <si>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</si>
  <si>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</si>
  <si>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</si>
  <si>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</si>
  <si>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</si>
  <si>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</si>
  <si>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</si>
  <si>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</si>
  <si>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</si>
  <si>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</si>
  <si>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</si>
  <si>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</si>
  <si>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</si>
  <si>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</si>
  <si>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</si>
  <si>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</si>
  <si>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</si>
  <si>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</si>
  <si>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</si>
  <si>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</si>
  <si>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</si>
  <si>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</si>
  <si>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</si>
  <si>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</si>
  <si>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</si>
  <si>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</si>
  <si>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</si>
  <si>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</si>
  <si>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</si>
  <si>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</si>
  <si>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</si>
  <si>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</si>
  <si>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</si>
  <si>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</si>
  <si>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</si>
  <si>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</si>
  <si>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</si>
  <si>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</si>
  <si>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</si>
  <si>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</si>
  <si>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</si>
  <si>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</si>
  <si>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</si>
  <si>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</si>
  <si>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</si>
  <si>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</si>
  <si>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</si>
  <si>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</si>
  <si>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</si>
  <si>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</si>
  <si>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</si>
  <si>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</si>
  <si>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</si>
  <si>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</si>
  <si>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</si>
  <si>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</si>
  <si>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</si>
  <si>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</si>
  <si>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</si>
  <si>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</si>
  <si>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</si>
  <si>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</si>
  <si>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</si>
  <si>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</si>
  <si>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</si>
  <si>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</si>
  <si>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</si>
  <si>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</si>
  <si>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</si>
  <si>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</si>
  <si>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</si>
  <si>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</si>
  <si>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</si>
  <si>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</si>
  <si>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</si>
  <si>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</si>
  <si>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</si>
  <si>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</si>
  <si>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</si>
  <si>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</si>
  <si>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</si>
  <si>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</si>
  <si>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</si>
  <si>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</si>
  <si>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</si>
  <si>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</si>
  <si>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</si>
  <si>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</si>
  <si>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</si>
  <si>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</si>
  <si>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</si>
  <si>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</si>
  <si>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</si>
  <si>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</si>
  <si>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</si>
  <si>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</si>
  <si>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</si>
  <si>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</si>
  <si>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</si>
  <si>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</si>
  <si>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</si>
  <si>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</si>
  <si>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</si>
  <si>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</si>
  <si>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</si>
  <si>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</si>
  <si>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</si>
  <si>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</si>
  <si>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</si>
  <si>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</si>
  <si>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</si>
  <si>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</si>
  <si>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</si>
  <si>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</si>
  <si>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</si>
  <si>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</si>
  <si>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</si>
  <si>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</si>
  <si>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</si>
  <si>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</si>
  <si>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</si>
  <si>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</si>
  <si>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</si>
  <si>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</si>
  <si>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</si>
  <si>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</si>
  <si>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</si>
  <si>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</si>
  <si>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</si>
  <si>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</si>
  <si>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</si>
  <si>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</si>
  <si>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</si>
  <si>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</si>
  <si>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</si>
  <si>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</si>
  <si>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</si>
  <si>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</si>
  <si>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</si>
  <si>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</si>
  <si>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</si>
  <si>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</si>
  <si>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</si>
  <si>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</si>
  <si>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</si>
  <si>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</si>
  <si>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</si>
  <si>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</si>
  <si>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</si>
  <si>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</si>
  <si>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</si>
  <si>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</si>
  <si>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</si>
  <si>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</si>
  <si>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</si>
  <si>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</si>
  <si>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</si>
  <si>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</si>
  <si>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</si>
  <si>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</si>
  <si>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</si>
  <si>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</si>
  <si>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</si>
  <si>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</si>
  <si>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</si>
  <si>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</si>
  <si>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</si>
  <si>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</si>
  <si>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</si>
  <si>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</si>
  <si>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</si>
  <si>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</si>
  <si>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</si>
  <si>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</si>
  <si>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</si>
  <si>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</si>
  <si>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</si>
  <si>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</si>
  <si>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</si>
  <si>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</si>
  <si>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</si>
  <si>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</si>
  <si>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</si>
  <si>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</si>
  <si>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</si>
  <si>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</si>
  <si>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</si>
  <si>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</si>
  <si>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</si>
  <si>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</si>
  <si>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</si>
  <si>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</si>
  <si>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</si>
  <si>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</si>
  <si>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</si>
  <si>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</si>
  <si>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</si>
  <si>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</si>
  <si>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</si>
  <si>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</si>
  <si>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</si>
  <si>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</si>
  <si>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</si>
  <si>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</si>
  <si>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</si>
  <si>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</si>
  <si>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</si>
  <si>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</si>
  <si>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</si>
  <si>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</si>
  <si>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</si>
  <si>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</si>
  <si>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</si>
  <si>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</si>
  <si>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</si>
  <si>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</si>
  <si>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</si>
  <si>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</si>
  <si>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</si>
  <si>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</si>
  <si>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</si>
  <si>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</si>
  <si>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</si>
  <si>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</si>
  <si>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</si>
  <si>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</si>
  <si>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</si>
  <si>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</si>
  <si>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</si>
  <si>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</si>
  <si>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</si>
  <si>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</si>
  <si>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</si>
  <si>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</si>
  <si>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</si>
  <si>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</si>
  <si>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</si>
  <si>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</si>
  <si>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</si>
  <si>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</si>
  <si>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</si>
  <si>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</si>
  <si>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</si>
  <si>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</si>
  <si>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</si>
  <si>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</si>
  <si>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</si>
  <si>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</si>
  <si>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</si>
  <si>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</si>
  <si>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</si>
  <si>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</si>
  <si>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</si>
  <si>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</si>
  <si>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</si>
  <si>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</si>
  <si>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</si>
  <si>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</si>
  <si>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</si>
  <si>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</si>
  <si>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</si>
  <si>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</si>
  <si>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</si>
  <si>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</si>
  <si>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</si>
  <si>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</si>
  <si>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</si>
  <si>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</si>
  <si>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</si>
  <si>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</si>
  <si>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</si>
  <si>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</si>
  <si>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</si>
  <si>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</si>
  <si>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</si>
  <si>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</si>
  <si>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</si>
  <si>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</si>
  <si>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</si>
  <si>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</si>
  <si>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</si>
  <si>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</si>
  <si>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</si>
  <si>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</si>
  <si>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</si>
  <si>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</si>
  <si>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</si>
  <si>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</si>
  <si>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</si>
  <si>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</si>
  <si>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</si>
  <si>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</si>
  <si>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</si>
  <si>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</si>
  <si>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</si>
  <si>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</si>
  <si>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</si>
  <si>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</si>
  <si>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</si>
  <si>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</si>
  <si>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</si>
  <si>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</si>
  <si>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</si>
  <si>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</si>
  <si>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</si>
  <si>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</si>
  <si>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</si>
  <si>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</si>
  <si>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</si>
  <si>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</si>
  <si>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</si>
  <si>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</si>
  <si>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</si>
  <si>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</si>
  <si>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</si>
  <si>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</si>
  <si>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</si>
  <si>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</si>
  <si>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</si>
  <si>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</si>
  <si>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</si>
  <si>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</si>
  <si>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</si>
  <si>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</si>
  <si>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</si>
  <si>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</si>
  <si>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</si>
  <si>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</si>
  <si>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</si>
  <si>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</si>
  <si>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</si>
  <si>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</si>
  <si>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</si>
  <si>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</si>
  <si>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</si>
  <si>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</si>
  <si>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</si>
  <si>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</si>
  <si>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</si>
  <si>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</si>
  <si>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</si>
  <si>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</si>
  <si>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</si>
  <si>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</si>
  <si>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</si>
  <si>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</si>
  <si>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</si>
  <si>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</si>
  <si>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</si>
  <si>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</si>
  <si>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</si>
  <si>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</si>
  <si>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</si>
  <si>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</si>
  <si>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</si>
  <si>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</si>
  <si>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</si>
  <si>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</si>
  <si>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</si>
  <si>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</si>
  <si>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</si>
  <si>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</si>
  <si>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</si>
  <si>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</si>
  <si>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</si>
  <si>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</si>
  <si>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</si>
  <si>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</si>
  <si>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</si>
  <si>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</si>
  <si>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</si>
  <si>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</si>
  <si>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</si>
  <si>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</si>
  <si>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</si>
  <si>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</si>
  <si>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</si>
  <si>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</si>
  <si>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</si>
  <si>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</si>
  <si>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</si>
  <si>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</si>
  <si>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</si>
  <si>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</si>
  <si>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</si>
  <si>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</si>
  <si>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</si>
  <si>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</si>
  <si>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</si>
  <si>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</si>
  <si>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</si>
  <si>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</si>
  <si>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</si>
  <si>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</si>
  <si>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</si>
  <si>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</si>
  <si>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</si>
  <si>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</si>
  <si>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</si>
  <si>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</si>
  <si>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</si>
  <si>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</si>
  <si>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</si>
  <si>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</si>
  <si>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</si>
  <si>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</si>
  <si>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</si>
  <si>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</si>
  <si>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</si>
  <si>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</si>
  <si>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</si>
  <si>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</si>
  <si>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</si>
  <si>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</si>
  <si>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</si>
  <si>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</si>
  <si>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</si>
  <si>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</si>
  <si>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</si>
  <si>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</si>
  <si>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</si>
  <si>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</si>
  <si>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</si>
  <si>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</si>
  <si>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</si>
  <si>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</si>
  <si>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</si>
  <si>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</si>
  <si>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</si>
  <si>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</si>
  <si>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</si>
  <si>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</si>
  <si>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</si>
  <si>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</si>
  <si>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</si>
  <si>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</si>
  <si>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</si>
  <si>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</si>
  <si>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</si>
  <si>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</si>
  <si>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</si>
  <si>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</si>
  <si>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</si>
  <si>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</si>
  <si>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</si>
  <si>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</si>
  <si>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</si>
  <si>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</si>
  <si>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</si>
  <si>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</si>
  <si>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</si>
  <si>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</si>
  <si>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</si>
  <si>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</si>
  <si>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</si>
  <si>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</si>
  <si>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</si>
  <si>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</si>
  <si>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</si>
  <si>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</si>
  <si>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</si>
  <si>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</si>
  <si>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</si>
  <si>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</si>
  <si>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</si>
  <si>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</si>
  <si>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</si>
  <si>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</si>
  <si>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</si>
  <si>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</si>
  <si>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</si>
  <si>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</si>
  <si>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</si>
  <si>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</si>
  <si>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</si>
  <si>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</si>
  <si>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</si>
  <si>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</si>
  <si>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</si>
  <si>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</si>
  <si>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</si>
  <si>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</si>
  <si>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</si>
  <si>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</si>
  <si>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</si>
  <si>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</si>
  <si>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</si>
  <si>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</si>
  <si>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</si>
  <si>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</si>
  <si>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</si>
  <si>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</si>
  <si>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</si>
  <si>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</si>
  <si>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</si>
  <si>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</si>
  <si>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</si>
  <si>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</si>
  <si>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</si>
  <si>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</si>
  <si>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</si>
  <si>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</si>
  <si>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</si>
  <si>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</si>
  <si>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</si>
  <si>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</si>
  <si>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</si>
  <si>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</si>
  <si>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</si>
  <si>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</si>
  <si>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</si>
  <si>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</si>
  <si>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</si>
  <si>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</si>
  <si>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</si>
  <si>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</si>
  <si>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</si>
  <si>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</si>
  <si>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</si>
  <si>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</si>
  <si>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</si>
  <si>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</si>
  <si>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</si>
  <si>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</si>
  <si>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</si>
  <si>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</si>
  <si>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</si>
  <si>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</si>
  <si>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</si>
  <si>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</si>
  <si>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</si>
  <si>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</si>
  <si>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</si>
  <si>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</si>
  <si>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</si>
  <si>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</si>
  <si>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</si>
  <si>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</si>
  <si>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</si>
  <si>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</si>
  <si>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</si>
  <si>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</si>
  <si>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</si>
  <si>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</si>
  <si>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</si>
  <si>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</si>
  <si>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</si>
  <si>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</si>
  <si>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</si>
  <si>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</si>
  <si>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</si>
  <si>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</si>
  <si>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</si>
  <si>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</si>
  <si>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</si>
  <si>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</si>
  <si>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</si>
  <si>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</si>
  <si>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</si>
  <si>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</si>
  <si>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</si>
  <si>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</si>
  <si>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</si>
  <si>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</si>
  <si>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</si>
  <si>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</si>
  <si>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</si>
  <si>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</si>
  <si>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</si>
  <si>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</si>
  <si>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</si>
  <si>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</si>
  <si>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</si>
  <si>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</si>
  <si>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</si>
  <si>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</si>
  <si>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</si>
  <si>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</si>
  <si>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</si>
  <si>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</si>
  <si>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</si>
  <si>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</si>
  <si>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</si>
  <si>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</si>
  <si>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</si>
  <si>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</si>
  <si>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</si>
  <si>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</si>
  <si>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</si>
  <si>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</si>
  <si>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</si>
  <si>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</si>
  <si>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</si>
  <si>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</si>
  <si>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</si>
  <si>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</si>
  <si>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</si>
  <si>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</si>
  <si>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</si>
  <si>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</si>
  <si>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</si>
  <si>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</si>
  <si>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</si>
  <si>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</si>
  <si>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</si>
  <si>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</si>
  <si>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</si>
  <si>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</si>
  <si>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</si>
  <si>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</si>
  <si>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</si>
  <si>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</si>
  <si>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</si>
  <si>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</si>
  <si>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</si>
  <si>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</si>
  <si>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</si>
  <si>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</si>
  <si>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</si>
  <si>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</si>
  <si>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</si>
  <si>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</si>
  <si>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</si>
  <si>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</si>
  <si>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</si>
  <si>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</si>
  <si>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</si>
  <si>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</si>
  <si>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</si>
  <si>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</si>
  <si>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</si>
  <si>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</si>
  <si>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</si>
  <si>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</si>
  <si>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</si>
  <si>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</si>
  <si>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</si>
  <si>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</si>
  <si>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</si>
  <si>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</si>
  <si>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</si>
  <si>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</si>
  <si>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</si>
  <si>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</si>
  <si>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</si>
  <si>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</si>
  <si>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</si>
  <si>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</si>
  <si>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</si>
  <si>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</si>
  <si>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</si>
  <si>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</si>
  <si>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</si>
  <si>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</si>
  <si>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</si>
  <si>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</si>
  <si>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</si>
  <si>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</si>
  <si>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</si>
  <si>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</si>
  <si>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</si>
  <si>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</si>
  <si>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</si>
  <si>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</si>
  <si>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</si>
  <si>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</si>
  <si>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</si>
  <si>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</si>
  <si>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</si>
  <si>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</si>
  <si>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</si>
  <si>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</si>
  <si>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</si>
  <si>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</si>
  <si>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</si>
  <si>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</si>
  <si>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</si>
  <si>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</si>
  <si>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</si>
  <si>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</si>
  <si>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</si>
  <si>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</si>
  <si>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</si>
  <si>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</si>
  <si>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</si>
  <si>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</si>
  <si>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</si>
  <si>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</si>
  <si>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</si>
  <si>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</si>
  <si>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</si>
  <si>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</si>
  <si>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</si>
  <si>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</si>
  <si>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</si>
  <si>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</si>
  <si>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</si>
  <si>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</si>
  <si>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</si>
  <si>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</si>
  <si>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</si>
  <si>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</si>
  <si>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</si>
  <si>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</si>
  <si>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</si>
  <si>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</si>
  <si>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</si>
  <si>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</si>
  <si>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</si>
  <si>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</si>
  <si>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</si>
  <si>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</si>
  <si>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</si>
  <si>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</si>
  <si>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</si>
  <si>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</si>
  <si>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</si>
  <si>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</si>
  <si>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</si>
  <si>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</si>
  <si>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</si>
  <si>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</si>
  <si>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</si>
  <si>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</si>
  <si>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</si>
  <si>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</si>
  <si>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</si>
  <si>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</si>
  <si>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</si>
  <si>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</si>
  <si>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</si>
  <si>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</si>
  <si>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</si>
  <si>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</si>
  <si>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</si>
  <si>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</si>
  <si>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</si>
  <si>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</si>
  <si>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</si>
  <si>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</si>
  <si>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</si>
  <si>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</si>
  <si>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</si>
  <si>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</si>
  <si>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</si>
  <si>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</si>
  <si>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</si>
  <si>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</si>
  <si>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</si>
  <si>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</si>
  <si>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</si>
  <si>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</si>
  <si>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</si>
  <si>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</si>
  <si>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</si>
  <si>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</si>
  <si>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</si>
  <si>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</si>
  <si>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</si>
  <si>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</si>
  <si>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</si>
  <si>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</si>
  <si>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</si>
  <si>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</si>
  <si>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</si>
  <si>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</si>
  <si>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</si>
  <si>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</si>
  <si>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</si>
  <si>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</si>
  <si>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</si>
  <si>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</si>
  <si>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</si>
  <si>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</si>
  <si>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</si>
  <si>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</si>
  <si>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</si>
  <si>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</si>
  <si>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</si>
  <si>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</si>
  <si>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</si>
  <si>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</si>
  <si>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</si>
  <si>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</si>
  <si>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</si>
  <si>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</si>
  <si>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</si>
  <si>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</si>
  <si>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</si>
  <si>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</si>
  <si>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</si>
  <si>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</si>
  <si>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</si>
  <si>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</si>
  <si>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</si>
  <si>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</si>
  <si>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</si>
  <si>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</si>
  <si>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</si>
  <si>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</si>
  <si>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</si>
  <si>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</si>
  <si>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</si>
  <si>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</si>
  <si>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</si>
  <si>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</si>
  <si>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</si>
  <si>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</si>
  <si>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</si>
  <si>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</si>
  <si>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</si>
  <si>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</si>
  <si>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</si>
  <si>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</si>
  <si>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</si>
  <si>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</si>
  <si>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</si>
  <si>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</si>
  <si>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</si>
  <si>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</si>
  <si>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</si>
  <si>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</si>
  <si>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</si>
  <si>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</si>
  <si>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</si>
  <si>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</si>
  <si>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</si>
  <si>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</si>
  <si>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</si>
  <si>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</si>
  <si>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</si>
  <si>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</si>
  <si>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</si>
  <si>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</si>
  <si>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</si>
  <si>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</si>
  <si>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</si>
  <si>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</si>
  <si>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</si>
  <si>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</si>
  <si>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</si>
  <si>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</si>
  <si>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</si>
  <si>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</si>
  <si>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</si>
  <si>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</si>
  <si>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</si>
  <si>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</si>
  <si>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</si>
  <si>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</si>
  <si>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</si>
  <si>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</si>
  <si>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</si>
  <si>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</si>
  <si>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</si>
  <si>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</si>
  <si>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</si>
  <si>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</si>
  <si>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</si>
  <si>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</si>
  <si>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</si>
  <si>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</si>
  <si>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</si>
  <si>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</si>
  <si>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</si>
  <si>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</si>
  <si>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</si>
  <si>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</si>
  <si>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</si>
  <si>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</si>
  <si>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</si>
  <si>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</si>
  <si>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</si>
  <si>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</si>
  <si>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</si>
  <si>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</si>
  <si>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</si>
  <si>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</si>
  <si>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</si>
  <si>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</si>
  <si>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</si>
  <si>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</si>
  <si>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</si>
  <si>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</si>
  <si>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</si>
  <si>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</si>
  <si>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</si>
  <si>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</si>
  <si>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</si>
  <si>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</si>
  <si>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</si>
  <si>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</si>
  <si>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</si>
  <si>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</si>
  <si>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</si>
  <si>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</si>
  <si>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</si>
  <si>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</si>
  <si>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</si>
  <si>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</si>
  <si>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</si>
  <si>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</si>
  <si>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</si>
  <si>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</si>
  <si>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</si>
  <si>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</si>
  <si>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</si>
  <si>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</si>
  <si>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</si>
  <si>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</si>
  <si>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</si>
  <si>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</si>
  <si>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</si>
  <si>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</si>
  <si>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</si>
  <si>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</si>
  <si>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</si>
  <si>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</si>
  <si>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</si>
  <si>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</si>
  <si>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</si>
  <si>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</si>
  <si>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</si>
  <si>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</si>
  <si>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</si>
  <si>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</si>
  <si>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</si>
  <si>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</si>
  <si>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</si>
  <si>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</si>
  <si>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</si>
  <si>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</si>
  <si>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</si>
  <si>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</si>
  <si>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</si>
  <si>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</si>
  <si>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</si>
  <si>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</si>
  <si>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</si>
  <si>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</si>
  <si>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</si>
  <si>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</si>
  <si>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</si>
  <si>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</si>
  <si>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</si>
  <si>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</si>
  <si>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</si>
  <si>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</si>
  <si>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</si>
  <si>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</si>
  <si>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</si>
  <si>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</si>
  <si>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</si>
  <si>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</si>
  <si>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</si>
  <si>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</si>
  <si>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</si>
  <si>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</si>
  <si>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</si>
  <si>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</si>
  <si>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</si>
  <si>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</si>
  <si>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</si>
  <si>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</si>
  <si>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</si>
  <si>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</si>
  <si>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</si>
  <si>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</si>
  <si>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</si>
  <si>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</si>
  <si>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</si>
  <si>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</si>
  <si>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</si>
  <si>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</si>
  <si>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</si>
  <si>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</si>
  <si>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</si>
  <si>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</si>
  <si>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</si>
  <si>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</si>
  <si>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</si>
  <si>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</si>
  <si>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</si>
  <si>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</si>
  <si>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</si>
  <si>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</si>
  <si>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</si>
  <si>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</si>
  <si>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</si>
  <si>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</si>
  <si>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</si>
  <si>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</si>
  <si>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</si>
  <si>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</si>
  <si>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</si>
  <si>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</si>
  <si>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</si>
  <si>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</si>
  <si>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</si>
  <si>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</si>
  <si>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</si>
  <si>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</si>
  <si>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</si>
  <si>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</si>
  <si>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</si>
  <si>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</si>
  <si>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</si>
  <si>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</si>
  <si>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</si>
  <si>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</si>
  <si>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</si>
  <si>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</si>
  <si>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</si>
  <si>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</si>
  <si>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</si>
  <si>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</si>
  <si>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</si>
  <si>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</si>
  <si>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</si>
  <si>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</si>
  <si>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</si>
  <si>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</si>
  <si>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</si>
  <si>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</si>
  <si>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</si>
  <si>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</si>
  <si>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</si>
  <si>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</si>
  <si>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</si>
  <si>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</si>
  <si>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</si>
  <si>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</si>
  <si>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</si>
  <si>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</si>
  <si>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</si>
  <si>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</si>
  <si>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</si>
  <si>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</si>
  <si>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</si>
  <si>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</si>
  <si>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</si>
  <si>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</si>
  <si>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</si>
  <si>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</si>
  <si>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</si>
  <si>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</si>
  <si>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</si>
  <si>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</si>
  <si>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</si>
  <si>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</si>
  <si>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</si>
  <si>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</si>
  <si>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</si>
  <si>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</si>
  <si>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</si>
  <si>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</si>
  <si>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</si>
  <si>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</si>
  <si>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</si>
  <si>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</si>
  <si>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</si>
  <si>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</si>
  <si>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</si>
  <si>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</si>
  <si>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</si>
  <si>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</si>
  <si>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</si>
  <si>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</si>
  <si>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</si>
  <si>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</si>
  <si>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</si>
  <si>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</si>
  <si>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</si>
  <si>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</si>
  <si>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</si>
  <si>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</si>
  <si>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</si>
  <si>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</si>
  <si>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</si>
  <si>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</si>
  <si>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</si>
  <si>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</si>
  <si>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</si>
  <si>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</si>
  <si>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</si>
  <si>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</si>
  <si>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</si>
  <si>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</si>
  <si>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</si>
  <si>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</si>
  <si>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</si>
  <si>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</si>
  <si>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</si>
  <si>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</si>
  <si>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</si>
  <si>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</si>
  <si>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</si>
  <si>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</si>
  <si>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</si>
  <si>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</si>
  <si>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</si>
  <si>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</si>
  <si>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</si>
  <si>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</si>
  <si>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</si>
  <si>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</si>
  <si>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</si>
  <si>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</si>
  <si>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</si>
  <si>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</si>
  <si>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</si>
  <si>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</si>
  <si>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</si>
  <si>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</si>
  <si>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</si>
  <si>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</si>
  <si>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</si>
  <si>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</si>
  <si>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</si>
  <si>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</si>
  <si>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</si>
  <si>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</si>
  <si>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</si>
  <si>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</si>
  <si>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</si>
  <si>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</si>
  <si>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</si>
  <si>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</si>
  <si>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</si>
  <si>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</si>
  <si>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</si>
  <si>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</si>
  <si>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</si>
  <si>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</si>
  <si>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</si>
  <si>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</si>
  <si>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</si>
  <si>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</si>
  <si>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</si>
  <si>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</si>
  <si>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</si>
  <si>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</si>
  <si>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</si>
  <si>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</si>
  <si>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</si>
  <si>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</si>
  <si>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</si>
  <si>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</si>
  <si>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</si>
  <si>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</si>
  <si>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</si>
  <si>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</si>
  <si>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</si>
  <si>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</si>
  <si>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</si>
  <si>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</si>
  <si>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</si>
  <si>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</si>
  <si>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</si>
  <si>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</si>
  <si>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</si>
  <si>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</si>
  <si>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</si>
  <si>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</si>
  <si>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</si>
  <si>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</si>
  <si>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</si>
  <si>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</si>
  <si>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</si>
  <si>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</si>
  <si>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</si>
  <si>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</si>
  <si>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</si>
  <si>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</si>
  <si>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</si>
  <si>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</si>
  <si>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</si>
  <si>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</si>
  <si>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</si>
  <si>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</si>
  <si>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</si>
  <si>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</si>
  <si>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</si>
  <si>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</si>
  <si>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</si>
  <si>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</si>
  <si>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</si>
  <si>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</si>
  <si>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</si>
  <si>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</si>
  <si>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</si>
  <si>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</si>
  <si>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</si>
  <si>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</si>
  <si>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</si>
  <si>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</si>
  <si>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</si>
  <si>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</si>
  <si>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</si>
  <si>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</si>
  <si>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</si>
  <si>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</si>
  <si>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</si>
  <si>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</si>
  <si>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</si>
  <si>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</si>
  <si>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</si>
  <si>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</si>
  <si>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</si>
  <si>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</si>
  <si>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</si>
  <si>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</si>
  <si>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</si>
  <si>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</si>
  <si>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</si>
  <si>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</si>
  <si>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</si>
  <si>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</si>
  <si>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</si>
  <si>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</si>
  <si>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</si>
  <si>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</si>
  <si>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</si>
  <si>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</si>
  <si>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</si>
  <si>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</si>
  <si>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</si>
  <si>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</si>
  <si>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</si>
  <si>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</si>
  <si>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</si>
  <si>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</si>
  <si>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</si>
  <si>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</si>
  <si>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</si>
  <si>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</si>
  <si>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</si>
  <si>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</si>
  <si>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</si>
  <si>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</si>
  <si>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</si>
  <si>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</si>
  <si>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</si>
  <si>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</si>
  <si>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</si>
  <si>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</si>
  <si>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</si>
  <si>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</si>
  <si>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</si>
  <si>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</si>
  <si>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</si>
  <si>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</si>
  <si>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</si>
  <si>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</si>
  <si>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</si>
  <si>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</si>
  <si>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</si>
  <si>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</si>
  <si>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</si>
  <si>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</si>
  <si>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</si>
  <si>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</si>
  <si>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</si>
  <si>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</si>
  <si>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</si>
  <si>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</si>
  <si>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</si>
  <si>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</si>
  <si>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</si>
  <si>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</si>
  <si>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</si>
  <si>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</si>
  <si>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</si>
  <si>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</si>
  <si>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</si>
  <si>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</si>
  <si>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</si>
  <si>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</si>
  <si>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</si>
  <si>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</si>
  <si>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</si>
  <si>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</si>
  <si>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</si>
  <si>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</si>
  <si>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</si>
  <si>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</si>
  <si>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</si>
  <si>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</si>
  <si>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</si>
  <si>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</si>
  <si>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</si>
  <si>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</si>
  <si>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</si>
  <si>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</si>
  <si>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</si>
  <si>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</si>
  <si>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</si>
  <si>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</si>
  <si>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</si>
  <si>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</si>
  <si>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</si>
  <si>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</si>
  <si>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</si>
  <si>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</si>
  <si>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</si>
  <si>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</si>
  <si>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</si>
  <si>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</si>
  <si>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</si>
  <si>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</si>
  <si>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</si>
  <si>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</si>
  <si>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</si>
  <si>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</si>
  <si>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</si>
  <si>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</si>
  <si>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</si>
  <si>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</si>
  <si>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</si>
  <si>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</si>
  <si>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</si>
  <si>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</si>
  <si>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</si>
  <si>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</si>
  <si>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</si>
  <si>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</si>
  <si>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</si>
  <si>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</si>
  <si>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</si>
  <si>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</si>
  <si>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</si>
  <si>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</si>
  <si>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</si>
  <si>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</si>
  <si>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</si>
  <si>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</si>
  <si>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</si>
  <si>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</si>
  <si>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</si>
  <si>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</si>
  <si>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</si>
  <si>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</si>
  <si>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</si>
  <si>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</si>
  <si>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</si>
  <si>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</si>
  <si>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</si>
  <si>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</si>
  <si>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</si>
  <si>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</si>
  <si>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</si>
  <si>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</si>
  <si>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</si>
  <si>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</si>
  <si>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</si>
  <si>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</si>
  <si>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</si>
  <si>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</si>
  <si>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</si>
  <si>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</si>
  <si>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</si>
  <si>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</si>
  <si>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</si>
  <si>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</si>
  <si>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</si>
  <si>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</si>
  <si>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</si>
  <si>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</si>
  <si>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</si>
  <si>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</si>
  <si>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</si>
  <si>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</si>
  <si>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</si>
  <si>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</si>
  <si>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</si>
  <si>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</si>
  <si>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</si>
  <si>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</si>
  <si>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</si>
  <si>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</si>
  <si>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</si>
  <si>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</si>
  <si>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</si>
  <si>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</si>
  <si>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</si>
  <si>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</si>
  <si>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</si>
  <si>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</si>
  <si>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</si>
  <si>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</si>
  <si>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</si>
  <si>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</si>
  <si>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</si>
  <si>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</si>
  <si>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</si>
  <si>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</si>
  <si>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</si>
  <si>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</si>
  <si>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</si>
  <si>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</si>
  <si>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</si>
  <si>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</si>
  <si>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</si>
  <si>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</si>
  <si>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</si>
  <si>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</si>
  <si>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</si>
  <si>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</si>
  <si>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</si>
  <si>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</si>
  <si>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</si>
  <si>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</si>
  <si>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</si>
  <si>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</si>
  <si>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</si>
  <si>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</si>
  <si>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</si>
  <si>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</si>
  <si>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</si>
  <si>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</si>
  <si>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</si>
  <si>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</si>
  <si>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</si>
  <si>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</si>
  <si>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</si>
  <si>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</si>
  <si>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</si>
  <si>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</si>
  <si>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</si>
  <si>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</si>
  <si>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</si>
  <si>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</si>
  <si>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</si>
  <si>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</si>
  <si>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</si>
  <si>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</si>
  <si>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</si>
  <si>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</si>
  <si>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</si>
  <si>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</si>
  <si>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</si>
  <si>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</si>
  <si>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</si>
  <si>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</si>
  <si>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</si>
  <si>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</si>
  <si>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</si>
  <si>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</si>
  <si>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</si>
  <si>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</si>
  <si>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</si>
  <si>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</si>
  <si>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</si>
  <si>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</si>
  <si>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</si>
  <si>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</si>
  <si>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</si>
  <si>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</si>
  <si>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</si>
  <si>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</si>
  <si>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</si>
  <si>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</si>
  <si>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</si>
  <si>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</si>
  <si>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</si>
  <si>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</si>
  <si>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</si>
  <si>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</si>
  <si>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</si>
  <si>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</si>
  <si>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</si>
  <si>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</si>
  <si>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</si>
  <si>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</si>
  <si>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</si>
  <si>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</si>
  <si>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</si>
  <si>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</si>
  <si>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</si>
  <si>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</si>
  <si>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</si>
  <si>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</si>
  <si>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</si>
  <si>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</si>
  <si>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</si>
  <si>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</si>
  <si>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</si>
  <si>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</si>
  <si>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</si>
  <si>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</si>
  <si>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</si>
  <si>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</si>
  <si>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</si>
  <si>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</si>
  <si>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</si>
  <si>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</si>
  <si>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</si>
  <si>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</si>
  <si>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</si>
  <si>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</si>
  <si>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</si>
  <si>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</si>
  <si>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</si>
  <si>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</si>
  <si>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</si>
  <si>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</si>
  <si>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</si>
  <si>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</si>
  <si>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</si>
  <si>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</si>
  <si>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</si>
  <si>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</si>
  <si>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</si>
  <si>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</si>
  <si>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</si>
  <si>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</si>
  <si>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</si>
  <si>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</si>
  <si>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</si>
  <si>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</si>
  <si>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</si>
  <si>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</si>
  <si>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</si>
  <si>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</si>
  <si>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</si>
  <si>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</si>
  <si>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</si>
  <si>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</si>
  <si>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</si>
  <si>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</si>
  <si>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</si>
  <si>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</si>
  <si>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</si>
  <si>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</si>
  <si>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</si>
  <si>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</si>
  <si>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</si>
  <si>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</si>
  <si>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</si>
  <si>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</si>
  <si>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</si>
  <si>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</si>
  <si>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</si>
  <si>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</si>
  <si>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</si>
  <si>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</si>
  <si>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</si>
  <si>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</si>
  <si>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</si>
  <si>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</si>
  <si>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</si>
  <si>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</si>
  <si>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</si>
  <si>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</si>
  <si>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</si>
  <si>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</si>
  <si>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</si>
  <si>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</si>
  <si>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</si>
  <si>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</si>
  <si>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</si>
  <si>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</si>
  <si>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</si>
  <si>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</si>
  <si>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</si>
  <si>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</si>
  <si>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</si>
  <si>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</si>
  <si>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</si>
  <si>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</si>
  <si>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</si>
  <si>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</si>
  <si>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</si>
  <si>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</si>
  <si>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</si>
  <si>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</si>
  <si>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</si>
  <si>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</si>
  <si>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</si>
  <si>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</si>
  <si>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</si>
  <si>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</si>
  <si>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</si>
  <si>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</si>
  <si>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</si>
  <si>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</si>
  <si>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</si>
  <si>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</si>
  <si>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</si>
  <si>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</si>
  <si>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</si>
  <si>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</si>
  <si>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</si>
  <si>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</si>
  <si>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</si>
  <si>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</si>
  <si>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</si>
  <si>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</si>
  <si>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</si>
  <si>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</si>
  <si>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</si>
  <si>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</si>
  <si>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</si>
  <si>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</si>
  <si>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</si>
  <si>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</si>
  <si>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</si>
  <si>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</si>
  <si>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</si>
  <si>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</si>
  <si>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</si>
  <si>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</si>
  <si>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</si>
  <si>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</si>
  <si>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</si>
  <si>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</si>
  <si>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</si>
  <si>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</si>
  <si>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</si>
  <si>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</si>
  <si>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</si>
  <si>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</si>
  <si>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</si>
  <si>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</si>
  <si>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</si>
  <si>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</si>
  <si>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</si>
  <si>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</si>
  <si>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</si>
  <si>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</si>
  <si>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</si>
  <si>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</si>
  <si>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</si>
  <si>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</si>
  <si>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</si>
  <si>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</si>
  <si>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</si>
  <si>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</si>
  <si>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</si>
  <si>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</si>
  <si>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</si>
  <si>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</si>
  <si>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</si>
  <si>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</si>
  <si>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</si>
  <si>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</si>
  <si>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</si>
  <si>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</si>
  <si>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</si>
  <si>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</si>
  <si>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</si>
  <si>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</si>
  <si>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</si>
  <si>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</si>
  <si>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</si>
  <si>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</si>
  <si>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</si>
  <si>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</si>
  <si>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</si>
  <si>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</si>
  <si>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</si>
  <si>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</si>
  <si>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</si>
  <si>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</si>
  <si>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</si>
  <si>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</si>
  <si>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</si>
  <si>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</si>
  <si>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</si>
  <si>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</si>
  <si>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</si>
  <si>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</si>
  <si>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</si>
  <si>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</si>
  <si>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</si>
  <si>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</si>
  <si>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</si>
  <si>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</si>
  <si>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</si>
  <si>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</si>
  <si>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</si>
  <si>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</si>
  <si>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</si>
  <si>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</si>
  <si>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</si>
  <si>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</si>
  <si>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</si>
  <si>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</si>
  <si>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</si>
  <si>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</si>
  <si>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</si>
  <si>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</si>
  <si>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</si>
  <si>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</si>
  <si>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</si>
  <si>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</si>
  <si>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</si>
  <si>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</si>
  <si>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</si>
  <si>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</si>
  <si>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</si>
  <si>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</si>
  <si>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</si>
  <si>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</si>
  <si>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</si>
  <si>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</si>
  <si>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</si>
  <si>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</si>
  <si>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</si>
  <si>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</si>
  <si>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</si>
  <si>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</si>
  <si>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</si>
  <si>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</si>
  <si>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</si>
  <si>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</si>
  <si>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</si>
  <si>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</si>
  <si>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</si>
  <si>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</si>
  <si>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</si>
  <si>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</si>
  <si>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</si>
  <si>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</si>
  <si>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</si>
  <si>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</si>
  <si>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</si>
  <si>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</si>
  <si>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</si>
  <si>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</si>
  <si>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</si>
  <si>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</si>
  <si>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</si>
  <si>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</si>
  <si>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</si>
  <si>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</si>
  <si>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</si>
  <si>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</si>
  <si>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</si>
  <si>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</si>
  <si>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</si>
  <si>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</si>
  <si>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</si>
  <si>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</si>
  <si>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</si>
  <si>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</si>
  <si>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</si>
  <si>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</si>
  <si>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</si>
  <si>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</si>
  <si>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</si>
  <si>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</si>
  <si>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</si>
  <si>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</si>
  <si>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</si>
  <si>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</si>
  <si>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</si>
  <si>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</si>
  <si>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</si>
  <si>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</si>
  <si>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</si>
  <si>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</si>
  <si>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</si>
  <si>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</si>
  <si>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</si>
  <si>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</si>
  <si>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</si>
  <si>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</si>
  <si>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</si>
  <si>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</si>
  <si>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</si>
  <si>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</si>
  <si>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</si>
  <si>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</si>
  <si>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</si>
  <si>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</si>
  <si>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</si>
  <si>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</si>
  <si>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</si>
  <si>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</si>
  <si>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</si>
  <si>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</si>
  <si>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</si>
  <si>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</si>
  <si>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</si>
  <si>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</si>
  <si>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</si>
  <si>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</si>
  <si>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</si>
  <si>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</si>
  <si>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</si>
  <si>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</si>
  <si>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</si>
  <si>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</si>
  <si>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</si>
  <si>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</si>
  <si>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</si>
  <si>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</si>
  <si>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</si>
  <si>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</si>
  <si>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</si>
  <si>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</si>
  <si>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</si>
  <si>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</si>
  <si>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</si>
  <si>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</si>
  <si>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</si>
  <si>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</si>
  <si>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</si>
  <si>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</si>
  <si>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</si>
  <si>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</si>
  <si>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</si>
  <si>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</si>
  <si>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</si>
  <si>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</si>
  <si>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</si>
  <si>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</si>
  <si>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</si>
  <si>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</si>
  <si>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</si>
  <si>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</si>
  <si>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</si>
  <si>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</si>
  <si>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</si>
  <si>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</si>
  <si>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</si>
  <si>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</si>
  <si>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</si>
  <si>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</si>
  <si>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</si>
  <si>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</si>
  <si>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</si>
  <si>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</si>
  <si>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</si>
  <si>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</si>
  <si>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</si>
  <si>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</si>
  <si>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</si>
  <si>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</si>
  <si>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</si>
  <si>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</si>
  <si>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</si>
  <si>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</si>
  <si>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</si>
  <si>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</si>
  <si>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</si>
  <si>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</si>
  <si>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</si>
  <si>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</si>
  <si>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</si>
  <si>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</si>
  <si>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</si>
  <si>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</si>
  <si>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</si>
  <si>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</si>
  <si>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</si>
  <si>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</si>
  <si>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</si>
  <si>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</si>
  <si>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</si>
  <si>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</si>
  <si>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</si>
  <si>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</si>
  <si>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</si>
  <si>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</si>
  <si>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</si>
  <si>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</si>
  <si>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</si>
  <si>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</si>
  <si>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</si>
  <si>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</si>
  <si>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</si>
  <si>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</si>
  <si>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</si>
  <si>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</si>
  <si>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</si>
  <si>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</si>
  <si>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</si>
  <si>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</si>
  <si>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</si>
  <si>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</si>
  <si>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</si>
  <si>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</si>
  <si>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</si>
  <si>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</si>
  <si>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</si>
  <si>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</si>
  <si>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</si>
  <si>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</si>
  <si>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</si>
  <si>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</si>
  <si>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</si>
  <si>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</si>
  <si>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</si>
  <si>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</si>
  <si>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</si>
  <si>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</si>
  <si>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</si>
  <si>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</si>
  <si>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</si>
  <si>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</si>
  <si>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</si>
  <si>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</si>
  <si>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</si>
  <si>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</si>
  <si>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</si>
  <si>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</si>
  <si>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</si>
  <si>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</si>
  <si>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</si>
  <si>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</si>
  <si>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</si>
  <si>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</si>
  <si>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</si>
  <si>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</si>
  <si>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</si>
  <si>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</si>
  <si>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</si>
  <si>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</si>
  <si>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</si>
  <si>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</si>
  <si>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</si>
  <si>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</si>
  <si>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</si>
  <si>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</si>
  <si>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</si>
  <si>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</si>
  <si>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</si>
  <si>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</si>
  <si>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</si>
  <si>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</si>
  <si>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</si>
  <si>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</si>
  <si>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</si>
  <si>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</si>
  <si>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</si>
  <si>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</si>
  <si>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</si>
  <si>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</si>
  <si>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</si>
  <si>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</si>
  <si>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</si>
  <si>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</si>
  <si>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</si>
  <si>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</si>
  <si>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</si>
  <si>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</si>
  <si>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</si>
  <si>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</si>
  <si>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</si>
  <si>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</si>
  <si>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</si>
  <si>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</si>
  <si>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</si>
  <si>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</si>
  <si>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</si>
  <si>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</si>
  <si>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</si>
  <si>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</si>
  <si>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</si>
  <si>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</si>
  <si>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</si>
  <si>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</si>
  <si>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</si>
  <si>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</si>
  <si>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</si>
  <si>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</si>
  <si>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</si>
  <si>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</si>
  <si>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</si>
  <si>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</si>
  <si>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</si>
  <si>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</si>
  <si>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</si>
  <si>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</si>
  <si>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</si>
  <si>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</si>
  <si>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</si>
  <si>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</si>
  <si>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</si>
  <si>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</si>
  <si>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</si>
  <si>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</si>
  <si>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</si>
  <si>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</si>
  <si>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</si>
  <si>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</si>
  <si>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</si>
  <si>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</si>
  <si>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</si>
  <si>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</si>
  <si>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</si>
  <si>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</si>
  <si>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</si>
  <si>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</si>
  <si>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</si>
  <si>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</si>
  <si>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</si>
  <si>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</si>
  <si>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</si>
  <si>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</si>
  <si>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</si>
  <si>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</si>
  <si>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</si>
  <si>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</si>
  <si>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</si>
  <si>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</si>
  <si>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</si>
  <si>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</si>
  <si>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</si>
  <si>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</si>
  <si>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</si>
  <si>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</si>
  <si>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</si>
  <si>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</si>
  <si>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</si>
  <si>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</si>
  <si>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</si>
  <si>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</si>
  <si>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</si>
  <si>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</si>
  <si>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</si>
  <si>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</si>
  <si>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</si>
  <si>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</si>
  <si>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</si>
  <si>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</si>
  <si>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</si>
  <si>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</si>
  <si>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</si>
  <si>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</si>
  <si>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</si>
  <si>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</si>
  <si>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</si>
  <si>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</si>
  <si>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</si>
  <si>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</si>
  <si>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</si>
  <si>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</si>
  <si>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</si>
  <si>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</si>
  <si>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</si>
  <si>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</si>
  <si>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</si>
  <si>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</si>
  <si>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</si>
  <si>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</si>
  <si>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</si>
  <si>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</si>
  <si>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</si>
  <si>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</si>
  <si>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</si>
  <si>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</si>
  <si>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</si>
  <si>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</si>
  <si>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</si>
  <si>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</si>
  <si>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</si>
  <si>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</si>
  <si>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</si>
  <si>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</si>
  <si>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</si>
  <si>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</si>
  <si>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</si>
  <si>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</si>
  <si>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</si>
  <si>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</si>
  <si>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</si>
  <si>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</si>
  <si>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</si>
  <si>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</si>
  <si>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</si>
  <si>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</si>
  <si>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</si>
  <si>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</si>
  <si>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</si>
  <si>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</si>
  <si>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</si>
  <si>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</si>
  <si>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</si>
  <si>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</si>
  <si>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</si>
  <si>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</si>
  <si>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</si>
  <si>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</si>
  <si>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</si>
  <si>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</si>
  <si>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</si>
  <si>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</si>
  <si>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</si>
  <si>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</si>
  <si>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</si>
  <si>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</si>
  <si>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</si>
  <si>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</si>
  <si>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</si>
  <si>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</si>
  <si>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</si>
  <si>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</si>
  <si>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</si>
  <si>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</si>
  <si>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</si>
  <si>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</si>
  <si>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</si>
  <si>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</si>
  <si>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</si>
  <si>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</si>
  <si>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</si>
  <si>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</si>
  <si>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</si>
  <si>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</si>
  <si>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</si>
  <si>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</si>
  <si>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</si>
  <si>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</si>
  <si>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</si>
  <si>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</si>
  <si>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</si>
  <si>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</si>
  <si>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</si>
  <si>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</si>
  <si>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</si>
  <si>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</si>
  <si>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</si>
  <si>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</si>
  <si>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</si>
  <si>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</si>
  <si>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</si>
  <si>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</si>
  <si>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</si>
  <si>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</si>
  <si>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</si>
  <si>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</si>
  <si>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</si>
  <si>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</si>
  <si>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</si>
  <si>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</si>
  <si>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</si>
  <si>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</si>
  <si>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</si>
  <si>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</si>
  <si>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</si>
  <si>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</si>
  <si>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</si>
  <si>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</si>
  <si>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</si>
  <si>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</si>
  <si>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</si>
  <si>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</si>
  <si>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</si>
  <si>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</si>
  <si>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</si>
  <si>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</si>
  <si>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</si>
  <si>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</si>
  <si>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</si>
  <si>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</si>
  <si>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</si>
  <si>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</si>
  <si>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</si>
  <si>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</si>
  <si>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</si>
  <si>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</si>
  <si>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</si>
  <si>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</si>
  <si>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</si>
  <si>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</si>
  <si>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</si>
  <si>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</si>
  <si>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</si>
  <si>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</si>
  <si>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</si>
  <si>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</si>
  <si>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</si>
  <si>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</si>
  <si>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</si>
  <si>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</si>
  <si>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</si>
  <si>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</si>
  <si>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</si>
  <si>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</si>
  <si>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</si>
  <si>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</si>
  <si>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</si>
  <si>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</si>
  <si>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</si>
  <si>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</si>
  <si>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</si>
  <si>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</si>
  <si>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</si>
  <si>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</si>
  <si>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</si>
  <si>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</si>
  <si>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</si>
  <si>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</si>
  <si>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</si>
  <si>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</si>
  <si>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</si>
  <si>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</si>
  <si>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</si>
  <si>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</si>
  <si>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</si>
  <si>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</si>
  <si>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</si>
  <si>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</si>
  <si>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</si>
  <si>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</si>
  <si>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</si>
  <si>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</si>
  <si>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</si>
  <si>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</si>
  <si>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</si>
  <si>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</si>
  <si>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</si>
  <si>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</si>
  <si>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</si>
  <si>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</si>
  <si>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</si>
  <si>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</si>
  <si>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</si>
  <si>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</si>
  <si>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</si>
  <si>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</si>
  <si>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</si>
  <si>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</si>
  <si>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</si>
  <si>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</si>
  <si>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</si>
  <si>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</si>
  <si>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</si>
  <si>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</si>
  <si>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</si>
  <si>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</si>
  <si>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</si>
  <si>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</si>
  <si>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</si>
  <si>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</si>
  <si>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</si>
  <si>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</si>
  <si>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</si>
  <si>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</si>
  <si>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</si>
  <si>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</si>
  <si>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</si>
  <si>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</si>
  <si>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</si>
  <si>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</si>
  <si>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</si>
  <si>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</si>
  <si>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</si>
  <si>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</si>
  <si>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</si>
  <si>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</si>
  <si>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</si>
  <si>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</si>
  <si>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</si>
  <si>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</si>
  <si>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</si>
  <si>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</si>
  <si>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</si>
  <si>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</si>
  <si>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</si>
  <si>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</si>
  <si>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</si>
  <si>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</si>
  <si>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</si>
  <si>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</si>
  <si>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</si>
  <si>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</si>
  <si>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</si>
  <si>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</si>
  <si>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</si>
  <si>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</si>
  <si>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</si>
  <si>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</si>
  <si>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</si>
  <si>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</si>
  <si>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</si>
  <si>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</si>
  <si>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</si>
  <si>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</si>
  <si>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</si>
  <si>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</si>
  <si>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</si>
  <si>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</si>
  <si>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</si>
  <si>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</si>
  <si>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</si>
  <si>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</si>
  <si>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</si>
  <si>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</si>
  <si>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</si>
  <si>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</si>
  <si>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</si>
  <si>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</si>
  <si>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</si>
  <si>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</si>
  <si>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</si>
  <si>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</si>
  <si>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</si>
  <si>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</si>
  <si>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</si>
  <si>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</si>
  <si>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</si>
  <si>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</si>
  <si>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</si>
  <si>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</si>
  <si>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</si>
  <si>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</si>
  <si>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</si>
  <si>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</si>
  <si>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</si>
  <si>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</si>
  <si>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</si>
  <si>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</si>
  <si>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</si>
  <si>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</si>
  <si>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</si>
  <si>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</si>
  <si>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</si>
  <si>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</si>
  <si>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</si>
  <si>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</si>
  <si>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</si>
  <si>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</si>
  <si>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</si>
  <si>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</si>
  <si>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</si>
  <si>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</si>
  <si>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</si>
  <si>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</si>
  <si>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</si>
  <si>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</si>
  <si>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</si>
  <si>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</si>
  <si>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</si>
  <si>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</si>
  <si>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</si>
  <si>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</si>
  <si>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</si>
  <si>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</si>
  <si>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</si>
  <si>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</si>
  <si>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</si>
  <si>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</si>
  <si>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</si>
  <si>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</si>
  <si>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</si>
  <si>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</si>
  <si>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</si>
  <si>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</si>
  <si>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</si>
  <si>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</si>
  <si>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</si>
  <si>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</si>
  <si>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</si>
  <si>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</si>
  <si>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</si>
  <si>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</si>
  <si>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</si>
  <si>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</si>
  <si>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</si>
  <si>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</si>
  <si>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</si>
  <si>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</si>
  <si>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</si>
  <si>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</si>
  <si>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</si>
  <si>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</si>
  <si>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</si>
  <si>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</si>
  <si>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</si>
  <si>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</si>
  <si>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</si>
  <si>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</si>
  <si>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</si>
  <si>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</si>
  <si>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</si>
  <si>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</si>
  <si>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</si>
  <si>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</si>
  <si>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</si>
  <si>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</si>
  <si>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</si>
  <si>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</si>
  <si>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</si>
  <si>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</si>
  <si>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</si>
  <si>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</si>
  <si>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</si>
  <si>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</si>
  <si>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</si>
  <si>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</si>
  <si>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</si>
  <si>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</si>
  <si>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</si>
  <si>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</si>
  <si>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</si>
  <si>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</si>
  <si>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</si>
  <si>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</si>
  <si>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</si>
  <si>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</si>
  <si>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</si>
  <si>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</si>
  <si>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</si>
  <si>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</si>
  <si>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</si>
  <si>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</si>
  <si>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</si>
  <si>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</si>
  <si>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</si>
  <si>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</si>
  <si>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</si>
  <si>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</si>
  <si>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</si>
  <si>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</si>
  <si>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</si>
  <si>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</si>
  <si>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</si>
  <si>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</si>
  <si>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</si>
  <si>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</si>
  <si>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</si>
  <si>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</si>
  <si>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</si>
  <si>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</si>
  <si>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</si>
  <si>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</si>
  <si>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</si>
  <si>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</si>
  <si>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</si>
  <si>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</si>
  <si>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</si>
  <si>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</si>
  <si>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</si>
  <si>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</si>
  <si>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</si>
  <si>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</si>
  <si>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</si>
  <si>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</si>
  <si>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</si>
  <si>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</si>
  <si>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</si>
  <si>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</si>
  <si>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</si>
  <si>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</si>
  <si>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</si>
  <si>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</si>
  <si>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</si>
  <si>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</si>
  <si>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</si>
  <si>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</si>
  <si>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</si>
  <si>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</si>
  <si>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</si>
  <si>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</si>
  <si>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</si>
  <si>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</si>
  <si>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</si>
  <si>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</si>
  <si>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</si>
  <si>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</si>
  <si>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</si>
  <si>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</si>
  <si>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</si>
  <si>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</si>
  <si>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</si>
  <si>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</si>
  <si>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</si>
  <si>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</si>
  <si>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</si>
  <si>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</si>
  <si>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</si>
  <si>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</si>
  <si>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</si>
  <si>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</si>
  <si>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</si>
  <si>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</si>
  <si>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</si>
  <si>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</si>
  <si>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</si>
  <si>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</si>
  <si>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</si>
  <si>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</si>
  <si>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</si>
  <si>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</si>
  <si>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</si>
  <si>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</si>
  <si>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</si>
  <si>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</si>
  <si>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</si>
  <si>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</si>
  <si>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</si>
  <si>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</si>
  <si>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</si>
  <si>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</si>
  <si>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</si>
  <si>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</si>
  <si>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</si>
  <si>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</si>
  <si>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</si>
  <si>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</si>
  <si>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</si>
  <si>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</si>
  <si>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</si>
  <si>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</si>
  <si>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</si>
  <si>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</si>
  <si>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</si>
  <si>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</si>
  <si>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</si>
  <si>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</si>
  <si>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</si>
  <si>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</si>
  <si>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</si>
  <si>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</si>
  <si>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</si>
  <si>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</si>
  <si>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</si>
  <si>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</si>
  <si>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</si>
  <si>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</si>
  <si>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</si>
  <si>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</si>
  <si>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</si>
  <si>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</si>
  <si>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</si>
  <si>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</si>
  <si>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</si>
  <si>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</si>
  <si>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</si>
  <si>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</si>
  <si>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</si>
  <si>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</si>
  <si>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</si>
  <si>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</si>
  <si>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</si>
  <si>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</si>
  <si>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</si>
  <si>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</si>
  <si>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</si>
  <si>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</si>
  <si>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</si>
  <si>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</si>
  <si>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</si>
  <si>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</si>
  <si>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</si>
  <si>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</si>
  <si>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</si>
  <si>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</si>
  <si>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</si>
  <si>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</si>
  <si>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</si>
  <si>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</si>
  <si>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</si>
  <si>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</si>
  <si>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</si>
  <si>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</si>
  <si>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</si>
  <si>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</si>
  <si>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</si>
  <si>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</si>
  <si>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</si>
  <si>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</si>
  <si>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</si>
  <si>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</si>
  <si>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</si>
  <si>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</si>
  <si>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</si>
  <si>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</si>
  <si>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</si>
  <si>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</si>
  <si>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</si>
  <si>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</si>
  <si>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</si>
  <si>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</si>
  <si>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</si>
  <si>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</si>
  <si>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</si>
  <si>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</si>
  <si>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</si>
  <si>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</si>
  <si>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</si>
  <si>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</si>
  <si>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</si>
  <si>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</si>
  <si>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</si>
  <si>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</si>
  <si>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</si>
  <si>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</si>
  <si>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</si>
  <si>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</si>
  <si>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</si>
  <si>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</si>
  <si>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</si>
  <si>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</si>
  <si>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</si>
  <si>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</si>
  <si>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</si>
  <si>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</si>
  <si>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</si>
  <si>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</si>
  <si>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</si>
  <si>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</si>
  <si>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</si>
  <si>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</si>
  <si>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</si>
  <si>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</si>
  <si>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</si>
  <si>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</si>
  <si>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</si>
  <si>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</si>
  <si>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</si>
  <si>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</si>
  <si>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</si>
  <si>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</si>
  <si>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</si>
  <si>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</si>
  <si>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</si>
  <si>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</si>
  <si>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</si>
  <si>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</si>
  <si>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</si>
  <si>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</si>
  <si>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</si>
  <si>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</si>
  <si>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</si>
  <si>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</si>
  <si>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</si>
  <si>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</si>
  <si>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</si>
  <si>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</si>
  <si>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</si>
  <si>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</si>
  <si>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</si>
  <si>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</si>
  <si>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</si>
  <si>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</si>
  <si>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</si>
  <si>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</si>
  <si>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</si>
  <si>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</si>
  <si>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</si>
  <si>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</si>
  <si>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</si>
  <si>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</si>
  <si>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</si>
  <si>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</si>
  <si>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</si>
  <si>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</si>
  <si>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</si>
  <si>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</si>
  <si>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</si>
  <si>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</si>
  <si>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</si>
  <si>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</si>
  <si>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</si>
  <si>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</si>
  <si>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</si>
  <si>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</si>
  <si>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</si>
  <si>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</si>
  <si>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</si>
  <si>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</si>
  <si>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</si>
  <si>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</si>
  <si>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</si>
  <si>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</si>
  <si>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</si>
  <si>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</si>
  <si>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</si>
  <si>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</si>
  <si>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</si>
  <si>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</si>
  <si>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</si>
  <si>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</si>
  <si>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</si>
  <si>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</si>
  <si>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</si>
  <si>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</si>
  <si>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</si>
  <si>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</si>
  <si>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</si>
  <si>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</si>
  <si>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</si>
  <si>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</si>
  <si>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</si>
  <si>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</si>
  <si>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</si>
  <si>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</si>
  <si>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</si>
  <si>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</si>
  <si>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</si>
  <si>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</si>
  <si>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</si>
  <si>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</si>
  <si>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</si>
  <si>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</si>
  <si>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</si>
  <si>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</si>
  <si>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</si>
  <si>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</si>
  <si>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</si>
  <si>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</si>
  <si>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</si>
  <si>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</si>
  <si>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</si>
  <si>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</si>
  <si>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</si>
  <si>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</si>
  <si>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</si>
  <si>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</si>
  <si>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</si>
  <si>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</si>
  <si>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</si>
  <si>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</si>
  <si>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</si>
  <si>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</si>
  <si>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</si>
  <si>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</si>
  <si>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</si>
  <si>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</si>
  <si>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</si>
  <si>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</si>
  <si>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</si>
  <si>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</si>
  <si>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</si>
  <si>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</si>
  <si>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</si>
  <si>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</si>
  <si>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</si>
  <si>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</si>
  <si>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</si>
  <si>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</si>
  <si>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</si>
  <si>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</si>
  <si>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</si>
  <si>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</si>
  <si>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</si>
  <si>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</si>
  <si>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</si>
  <si>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</si>
  <si>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</si>
  <si>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</si>
  <si>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</si>
  <si>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</si>
  <si>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</si>
  <si>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</si>
  <si>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</si>
  <si>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</si>
  <si>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</si>
  <si>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</si>
  <si>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</si>
  <si>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</si>
  <si>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</si>
  <si>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</si>
  <si>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</si>
  <si>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</si>
  <si>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</si>
  <si>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</si>
  <si>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</si>
  <si>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</si>
  <si>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</si>
  <si>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</si>
  <si>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</si>
  <si>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</si>
  <si>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</si>
  <si>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</si>
  <si>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</si>
  <si>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</si>
  <si>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</si>
  <si>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</si>
  <si>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</si>
  <si>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</si>
  <si>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</si>
  <si>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</si>
  <si>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</si>
  <si>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</si>
  <si>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</si>
  <si>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</si>
  <si>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</si>
  <si>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</si>
  <si>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</si>
  <si>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</si>
  <si>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</si>
  <si>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</si>
  <si>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</si>
  <si>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</si>
  <si>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</si>
  <si>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</si>
  <si>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</si>
  <si>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</si>
  <si>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</si>
  <si>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</si>
  <si>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</si>
  <si>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</si>
  <si>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</si>
  <si>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</si>
  <si>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</si>
  <si>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</si>
  <si>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</si>
  <si>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</si>
  <si>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</si>
  <si>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</si>
  <si>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</si>
  <si>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</si>
  <si>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</si>
  <si>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</si>
  <si>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</si>
  <si>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</si>
  <si>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</si>
  <si>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</si>
  <si>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</si>
  <si>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</si>
  <si>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</si>
  <si>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</si>
  <si>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</si>
  <si>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</si>
  <si>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</si>
  <si>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</si>
  <si>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</si>
  <si>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</si>
  <si>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</si>
  <si>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</si>
  <si>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</si>
  <si>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</si>
  <si>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</si>
  <si>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</si>
  <si>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</si>
  <si>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</si>
  <si>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</si>
  <si>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</si>
  <si>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</si>
  <si>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</si>
  <si>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</si>
  <si>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</si>
  <si>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</si>
  <si>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</si>
  <si>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</si>
  <si>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</si>
  <si>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</si>
  <si>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</si>
  <si>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</si>
  <si>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</si>
  <si>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</si>
  <si>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</si>
  <si>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</si>
  <si>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</si>
  <si>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</si>
  <si>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</si>
  <si>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</si>
  <si>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</si>
  <si>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</si>
  <si>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</si>
  <si>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</si>
  <si>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</si>
  <si>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</si>
  <si>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</si>
  <si>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</si>
  <si>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</si>
  <si>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</si>
  <si>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</si>
  <si>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</si>
  <si>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</si>
  <si>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</si>
  <si>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</si>
  <si>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</si>
  <si>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</si>
  <si>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</si>
  <si>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</si>
  <si>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</si>
  <si>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</si>
  <si>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</si>
  <si>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</si>
  <si>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</si>
  <si>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</si>
  <si>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</si>
  <si>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</si>
  <si>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</si>
  <si>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</si>
  <si>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</si>
  <si>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</si>
  <si>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</si>
  <si>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</si>
  <si>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</si>
  <si>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</si>
  <si>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</si>
  <si>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</si>
  <si>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</si>
  <si>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</si>
  <si>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</si>
  <si>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</si>
  <si>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</si>
  <si>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</si>
  <si>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</si>
  <si>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</si>
  <si>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</si>
  <si>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</si>
  <si>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</si>
  <si>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</si>
  <si>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</si>
  <si>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</si>
  <si>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</si>
  <si>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</si>
  <si>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</si>
  <si>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</si>
  <si>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</si>
  <si>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</si>
  <si>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</si>
  <si>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</si>
  <si>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</si>
  <si>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</si>
  <si>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</si>
  <si>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</si>
  <si>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</si>
  <si>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</si>
  <si>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</si>
  <si>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</si>
  <si>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</si>
  <si>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</si>
  <si>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</si>
  <si>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</si>
  <si>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</si>
  <si>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</si>
  <si>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</si>
  <si>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</si>
  <si>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</si>
  <si>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</si>
  <si>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</si>
  <si>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</si>
  <si>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</si>
  <si>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</si>
  <si>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</si>
  <si>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</si>
  <si>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</si>
  <si>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</si>
  <si>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</si>
  <si>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</si>
  <si>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</si>
  <si>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</si>
  <si>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</si>
  <si>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</si>
  <si>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</si>
  <si>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</si>
  <si>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</si>
  <si>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</si>
  <si>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</si>
  <si>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</si>
  <si>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</si>
  <si>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</si>
  <si>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</si>
  <si>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</si>
  <si>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</si>
  <si>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</si>
  <si>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</si>
  <si>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</si>
  <si>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</si>
  <si>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</si>
  <si>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</si>
  <si>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</si>
  <si>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</si>
  <si>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</si>
  <si>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</si>
  <si>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</si>
  <si>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</si>
  <si>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</si>
  <si>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</si>
  <si>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</si>
  <si>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</si>
  <si>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</si>
  <si>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</si>
  <si>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</si>
  <si>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</si>
  <si>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</si>
  <si>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</si>
  <si>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</si>
  <si>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</si>
  <si>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</si>
  <si>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</si>
  <si>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</si>
  <si>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</si>
  <si>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</si>
  <si>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</si>
  <si>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</si>
  <si>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</si>
  <si>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</si>
  <si>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</si>
  <si>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</si>
  <si>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</si>
  <si>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</si>
  <si>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</si>
  <si>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</si>
  <si>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</si>
  <si>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</si>
  <si>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</si>
  <si>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</si>
  <si>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</si>
  <si>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</si>
  <si>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</si>
  <si>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</si>
  <si>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</si>
  <si>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</si>
  <si>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</si>
  <si>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</si>
  <si>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</si>
  <si>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</si>
  <si>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</si>
  <si>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</si>
  <si>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</si>
  <si>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</si>
  <si>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</si>
  <si>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</si>
  <si>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</si>
  <si>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</si>
  <si>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</si>
  <si>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</si>
  <si>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</si>
  <si>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</si>
  <si>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</si>
  <si>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</si>
  <si>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</si>
  <si>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</si>
  <si>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</si>
  <si>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</si>
  <si>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</si>
  <si>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</si>
  <si>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</si>
  <si>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</si>
  <si>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</si>
  <si>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</si>
  <si>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</si>
  <si>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</si>
  <si>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</si>
  <si>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</si>
  <si>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</si>
  <si>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</si>
  <si>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</si>
  <si>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</si>
  <si>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</si>
  <si>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</si>
  <si>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</si>
  <si>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</si>
  <si>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</si>
  <si>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</si>
  <si>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</si>
  <si>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</si>
  <si>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</si>
  <si>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</si>
  <si>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</si>
  <si>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</si>
  <si>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</si>
  <si>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</si>
  <si>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</si>
  <si>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</si>
  <si>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</si>
  <si>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</si>
  <si>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</si>
  <si>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</si>
  <si>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</si>
  <si>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</si>
  <si>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</si>
  <si>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</si>
  <si>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</si>
  <si>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</si>
  <si>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</si>
  <si>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</si>
  <si>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</si>
  <si>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</si>
  <si>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</si>
  <si>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</si>
  <si>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</si>
  <si>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</si>
  <si>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</si>
  <si>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</si>
  <si>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</si>
  <si>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</si>
  <si>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</si>
  <si>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</si>
  <si>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</si>
  <si>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</si>
  <si>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</si>
  <si>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</si>
  <si>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</si>
  <si>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</si>
  <si>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</si>
  <si>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</si>
  <si>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</si>
  <si>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</si>
  <si>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</si>
  <si>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</si>
  <si>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</si>
  <si>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</si>
  <si>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</si>
  <si>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</si>
  <si>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</si>
  <si>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</si>
  <si>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</si>
  <si>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</si>
  <si>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</si>
  <si>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</si>
  <si>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</si>
  <si>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</si>
  <si>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</si>
  <si>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</si>
  <si>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</si>
  <si>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</si>
  <si>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</si>
  <si>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</si>
  <si>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</si>
  <si>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</si>
  <si>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</si>
  <si>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</si>
  <si>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</si>
  <si>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</si>
  <si>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</si>
  <si>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</si>
  <si>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</si>
  <si>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</si>
  <si>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</si>
  <si>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</si>
  <si>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</si>
  <si>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</si>
  <si>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</si>
  <si>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</si>
  <si>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</si>
  <si>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</si>
  <si>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</si>
  <si>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</si>
  <si>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</si>
  <si>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</si>
  <si>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</si>
  <si>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</si>
  <si>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</si>
  <si>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</si>
  <si>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</si>
  <si>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</si>
  <si>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</si>
  <si>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</si>
  <si>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</si>
  <si>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</si>
  <si>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</si>
  <si>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</si>
  <si>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</si>
  <si>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</si>
  <si>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</si>
  <si>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</si>
  <si>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</si>
  <si>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</si>
  <si>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</si>
  <si>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</si>
  <si>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</si>
  <si>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</si>
  <si>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</si>
  <si>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</si>
  <si>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</si>
  <si>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</si>
  <si>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</si>
  <si>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</si>
  <si>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</si>
  <si>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</si>
  <si>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</si>
  <si>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</si>
  <si>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</si>
  <si>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</si>
  <si>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</si>
  <si>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</si>
  <si>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</si>
  <si>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</si>
  <si>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</si>
  <si>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</si>
  <si>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</si>
  <si>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</si>
  <si>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</si>
  <si>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</si>
  <si>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</si>
  <si>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</si>
  <si>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</si>
  <si>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</si>
  <si>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</si>
  <si>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</si>
  <si>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</si>
  <si>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</si>
  <si>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</si>
  <si>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</si>
  <si>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</si>
  <si>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</si>
  <si>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</si>
  <si>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</si>
  <si>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</si>
  <si>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</si>
  <si>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</si>
  <si>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</si>
  <si>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</si>
  <si>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</si>
  <si>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</si>
  <si>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</si>
  <si>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</si>
  <si>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</si>
  <si>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</si>
  <si>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</si>
  <si>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</si>
  <si>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</si>
  <si>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</si>
  <si>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</si>
  <si>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</si>
  <si>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</si>
  <si>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</si>
  <si>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</si>
  <si>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</si>
  <si>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</si>
  <si>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</si>
  <si>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</si>
  <si>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</si>
  <si>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</si>
  <si>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</si>
  <si>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</si>
  <si>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</si>
  <si>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</si>
  <si>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</si>
  <si>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</si>
  <si>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</si>
  <si>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</si>
  <si>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</si>
  <si>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</si>
  <si>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</si>
  <si>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</si>
  <si>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</si>
  <si>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</si>
  <si>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</si>
  <si>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</si>
  <si>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</si>
  <si>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</si>
  <si>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</si>
  <si>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</si>
  <si>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</si>
  <si>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</si>
  <si>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</si>
  <si>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</si>
  <si>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</si>
  <si>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</si>
  <si>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</si>
  <si>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</si>
  <si>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</si>
  <si>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</si>
  <si>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</si>
  <si>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</si>
  <si>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</si>
  <si>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</si>
  <si>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</si>
  <si>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</si>
  <si>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</si>
  <si>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</si>
  <si>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</si>
  <si>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</si>
  <si>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</si>
  <si>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</si>
  <si>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</si>
  <si>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</si>
  <si>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</si>
  <si>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</si>
  <si>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</si>
  <si>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</si>
  <si>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</si>
  <si>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</si>
  <si>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</si>
  <si>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</si>
  <si>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</si>
  <si>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</si>
  <si>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</si>
  <si>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</si>
  <si>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</si>
  <si>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</si>
  <si>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</si>
  <si>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</si>
  <si>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</si>
  <si>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</si>
  <si>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</si>
  <si>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</si>
  <si>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</si>
  <si>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</si>
  <si>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</si>
  <si>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</si>
  <si>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</si>
  <si>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</si>
  <si>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</si>
  <si>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</si>
  <si>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</si>
  <si>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</si>
  <si>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</si>
  <si>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</si>
  <si>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</si>
  <si>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</si>
  <si>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</si>
  <si>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</si>
  <si>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</si>
  <si>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</si>
  <si>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</si>
  <si>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</si>
  <si>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</si>
  <si>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</si>
  <si>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</si>
  <si>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</si>
  <si>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</si>
  <si>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</si>
  <si>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</si>
  <si>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</si>
  <si>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</si>
  <si>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</si>
  <si>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</si>
  <si>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</si>
  <si>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</si>
  <si>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</si>
  <si>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</si>
  <si>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</si>
  <si>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</si>
  <si>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</si>
  <si>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</si>
  <si>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</si>
  <si>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</si>
  <si>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</si>
  <si>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</si>
  <si>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</si>
  <si>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</si>
  <si>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</si>
  <si>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</si>
  <si>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</si>
  <si>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</si>
  <si>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</si>
  <si>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</si>
  <si>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</si>
  <si>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</si>
  <si>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</si>
  <si>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</si>
  <si>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</si>
  <si>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</si>
  <si>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</si>
  <si>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</si>
  <si>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</si>
  <si>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</si>
  <si>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</si>
  <si>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</si>
  <si>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</si>
  <si>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</si>
  <si>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</si>
  <si>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</si>
  <si>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</si>
  <si>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</si>
  <si>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</si>
  <si>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</si>
  <si>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</si>
  <si>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</si>
  <si>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</si>
  <si>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</si>
  <si>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</si>
  <si>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</si>
  <si>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</si>
  <si>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</si>
  <si>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</si>
  <si>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</si>
  <si>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</si>
  <si>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</si>
  <si>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</si>
  <si>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</si>
  <si>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</si>
  <si>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</si>
  <si>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</si>
  <si>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</si>
  <si>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</si>
  <si>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</si>
  <si>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</si>
  <si>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</si>
  <si>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</si>
  <si>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</si>
  <si>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</si>
  <si>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</si>
  <si>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</si>
  <si>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</si>
  <si>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</si>
  <si>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</si>
  <si>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</si>
  <si>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</si>
  <si>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</si>
  <si>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</si>
  <si>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</si>
  <si>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</si>
  <si>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</si>
  <si>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</si>
  <si>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</si>
  <si>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</si>
  <si>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</si>
  <si>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</si>
  <si>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</si>
  <si>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</si>
  <si>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</si>
  <si>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</si>
  <si>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</si>
  <si>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</si>
  <si>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</si>
  <si>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</si>
  <si>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</si>
  <si>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</si>
  <si>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</si>
  <si>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</si>
  <si>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</si>
  <si>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</si>
  <si>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</si>
  <si>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</si>
  <si>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</si>
  <si>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</si>
  <si>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</si>
  <si>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</si>
  <si>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</si>
  <si>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</si>
  <si>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</si>
  <si>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</si>
  <si>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</si>
  <si>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</si>
  <si>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</si>
  <si>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</si>
  <si>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</si>
  <si>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</si>
  <si>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</si>
  <si>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</si>
  <si>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</si>
  <si>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</si>
  <si>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</si>
  <si>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</si>
  <si>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</si>
  <si>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</si>
  <si>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</si>
  <si>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</si>
  <si>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</si>
  <si>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</si>
  <si>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</si>
  <si>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</si>
  <si>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</si>
  <si>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</si>
  <si>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</si>
  <si>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</si>
  <si>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</si>
  <si>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</si>
  <si>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</si>
  <si>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</si>
  <si>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</si>
  <si>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</si>
  <si>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</si>
  <si>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</si>
  <si>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</si>
  <si>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</si>
  <si>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</si>
  <si>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</si>
  <si>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</si>
  <si>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</si>
  <si>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</si>
  <si>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</si>
  <si>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</si>
  <si>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</si>
  <si>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</si>
  <si>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</si>
  <si>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</si>
  <si>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</si>
  <si>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</si>
  <si>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</si>
  <si>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</si>
  <si>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</si>
  <si>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</si>
  <si>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</si>
  <si>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</si>
  <si>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</si>
  <si>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</si>
  <si>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</si>
  <si>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</si>
  <si>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</si>
  <si>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</si>
  <si>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</si>
  <si>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</si>
  <si>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</si>
  <si>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</si>
  <si>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</si>
  <si>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</si>
  <si>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</si>
  <si>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</si>
  <si>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</si>
  <si>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</si>
  <si>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</si>
  <si>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</si>
  <si>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</si>
  <si>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</si>
  <si>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</si>
  <si>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</si>
  <si>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</si>
  <si>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</si>
  <si>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</si>
  <si>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</si>
  <si>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</si>
  <si>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</si>
  <si>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</si>
  <si>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</si>
  <si>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</si>
  <si>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</si>
  <si>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</si>
  <si>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</si>
  <si>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</si>
  <si>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</si>
  <si>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</si>
  <si>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</si>
  <si>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</si>
  <si>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</si>
  <si>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</si>
  <si>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</si>
  <si>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</si>
  <si>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</si>
  <si>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</si>
  <si>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</si>
  <si>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</si>
  <si>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</si>
  <si>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</si>
  <si>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</si>
  <si>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</si>
  <si>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</si>
  <si>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</si>
  <si>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</si>
  <si>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</si>
  <si>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</si>
  <si>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</si>
  <si>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</si>
  <si>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</si>
  <si>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</si>
  <si>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</si>
  <si>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</si>
  <si>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</si>
  <si>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</si>
  <si>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</si>
  <si>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</si>
  <si>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</si>
  <si>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</si>
  <si>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</si>
  <si>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</si>
  <si>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</si>
  <si>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</si>
  <si>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</si>
  <si>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</si>
  <si>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</si>
  <si>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</si>
  <si>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</si>
  <si>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</si>
  <si>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</si>
  <si>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</si>
  <si>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</si>
  <si>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</si>
  <si>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</si>
  <si>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</si>
  <si>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</si>
  <si>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</si>
  <si>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</si>
  <si>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</si>
  <si>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</si>
  <si>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</si>
  <si>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</si>
  <si>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</si>
  <si>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</si>
  <si>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</si>
  <si>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</si>
  <si>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</si>
  <si>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</si>
  <si>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</si>
  <si>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</si>
  <si>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</si>
  <si>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</si>
  <si>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</si>
  <si>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</si>
  <si>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</si>
  <si>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</si>
  <si>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</si>
  <si>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</si>
  <si>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</si>
  <si>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</si>
  <si>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</si>
  <si>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</si>
  <si>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</si>
  <si>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</si>
  <si>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</si>
  <si>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</si>
  <si>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</si>
  <si>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</si>
  <si>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</si>
  <si>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</si>
  <si>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</si>
  <si>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</si>
  <si>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</si>
  <si>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</si>
  <si>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</si>
  <si>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</si>
  <si>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</si>
  <si>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</si>
  <si>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</si>
  <si>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</si>
  <si>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</si>
  <si>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</si>
  <si>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</si>
  <si>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</si>
  <si>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</si>
  <si>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</si>
  <si>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</si>
  <si>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</si>
  <si>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</si>
  <si>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</si>
  <si>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</si>
  <si>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</si>
  <si>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</si>
  <si>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</si>
  <si>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</si>
  <si>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</si>
  <si>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</si>
  <si>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</si>
  <si>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</si>
  <si>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</si>
  <si>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</si>
  <si>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</si>
  <si>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</si>
  <si>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</si>
  <si>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</si>
  <si>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</si>
  <si>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</si>
  <si>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</si>
  <si>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</si>
  <si>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</si>
  <si>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</si>
  <si>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</si>
  <si>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</si>
  <si>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</si>
  <si>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</si>
  <si>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</si>
  <si>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</si>
  <si>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</si>
  <si>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</si>
  <si>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</si>
  <si>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</si>
  <si>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</si>
  <si>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</si>
  <si>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</si>
  <si>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</si>
  <si>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</si>
  <si>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</si>
  <si>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</si>
  <si>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</si>
  <si>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</si>
  <si>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</si>
  <si>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</si>
  <si>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</si>
  <si>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</si>
  <si>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</si>
  <si>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</si>
  <si>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</si>
  <si>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</si>
  <si>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</si>
  <si>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</si>
  <si>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</si>
  <si>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</si>
  <si>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</si>
  <si>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</si>
  <si>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</si>
  <si>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</si>
  <si>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</si>
  <si>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</si>
  <si>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</si>
  <si>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</si>
  <si>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</si>
  <si>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</si>
  <si>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</si>
  <si>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</si>
  <si>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</si>
  <si>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</si>
  <si>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</si>
  <si>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</si>
  <si>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</si>
  <si>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</si>
  <si>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</si>
  <si>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</si>
  <si>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</si>
  <si>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</si>
  <si>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</si>
  <si>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</si>
  <si>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</si>
  <si>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</si>
  <si>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</si>
  <si>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</si>
  <si>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</si>
  <si>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</si>
  <si>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</si>
  <si>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</si>
  <si>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</si>
  <si>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</si>
  <si>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</si>
  <si>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</si>
  <si>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</si>
  <si>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</si>
  <si>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</si>
  <si>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</si>
  <si>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</si>
  <si>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</si>
  <si>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</si>
  <si>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</si>
  <si>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</si>
  <si>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</si>
  <si>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</si>
  <si>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</si>
  <si>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</si>
  <si>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</si>
  <si>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</si>
  <si>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</si>
  <si>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</si>
  <si>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</si>
  <si>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</si>
  <si>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</si>
  <si>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</si>
  <si>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</si>
  <si>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</si>
  <si>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</si>
  <si>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</si>
  <si>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</si>
  <si>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</si>
  <si>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</si>
  <si>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</si>
  <si>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</si>
  <si>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</si>
  <si>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</si>
  <si>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</si>
  <si>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</si>
  <si>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</si>
  <si>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</si>
  <si>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</si>
  <si>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</si>
  <si>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</si>
  <si>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</si>
  <si>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</si>
  <si>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</si>
  <si>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</si>
  <si>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</si>
  <si>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</si>
  <si>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</si>
  <si>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</si>
  <si>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</si>
  <si>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</si>
  <si>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</si>
  <si>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</si>
  <si>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</si>
  <si>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</si>
  <si>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</si>
  <si>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</si>
  <si>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</si>
  <si>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</si>
  <si>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</si>
  <si>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</si>
  <si>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</si>
  <si>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</si>
  <si>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</si>
  <si>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</si>
  <si>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</si>
  <si>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</si>
  <si>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</si>
  <si>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</si>
  <si>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</si>
  <si>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</si>
  <si>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</si>
  <si>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</si>
  <si>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</si>
  <si>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</si>
  <si>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</si>
  <si>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</si>
  <si>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</si>
  <si>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</si>
  <si>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</si>
  <si>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</si>
  <si>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</si>
  <si>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</si>
  <si>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</si>
  <si>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</si>
  <si>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</si>
  <si>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</si>
  <si>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</si>
  <si>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</si>
  <si>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</si>
  <si>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</si>
  <si>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</si>
  <si>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</si>
  <si>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</si>
  <si>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</si>
  <si>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</si>
  <si>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</si>
  <si>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</si>
  <si>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</si>
  <si>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</si>
  <si>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</si>
  <si>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</si>
  <si>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</si>
  <si>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</si>
  <si>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</si>
  <si>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</si>
  <si>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</si>
  <si>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</si>
  <si>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</si>
  <si>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</si>
  <si>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</si>
  <si>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</si>
  <si>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</si>
  <si>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</si>
  <si>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</si>
  <si>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</si>
  <si>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</si>
  <si>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</si>
  <si>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</si>
  <si>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</si>
  <si>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</si>
  <si>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</si>
  <si>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</si>
  <si>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</si>
  <si>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</si>
  <si>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</si>
  <si>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</si>
  <si>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</si>
  <si>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</si>
  <si>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</si>
  <si>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</si>
  <si>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</si>
  <si>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</si>
  <si>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</si>
  <si>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</si>
  <si>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</si>
  <si>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</si>
  <si>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</si>
  <si>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</si>
  <si>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</si>
  <si>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</si>
  <si>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</si>
  <si>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</si>
  <si>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</si>
  <si>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</si>
  <si>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</si>
  <si>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</si>
  <si>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</si>
  <si>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</si>
  <si>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</si>
  <si>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</si>
  <si>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</si>
  <si>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</si>
  <si>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</si>
  <si>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</si>
  <si>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</si>
  <si>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</si>
  <si>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</si>
  <si>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</si>
  <si>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</si>
  <si>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</si>
  <si>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</si>
  <si>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</si>
  <si>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</si>
  <si>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</si>
  <si>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</si>
  <si>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</si>
  <si>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</si>
  <si>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</si>
  <si>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</si>
  <si>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</si>
  <si>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</si>
  <si>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</si>
  <si>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</si>
  <si>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</si>
  <si>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</si>
  <si>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</si>
  <si>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</si>
  <si>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</si>
  <si>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</si>
  <si>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</si>
  <si>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</si>
  <si>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</si>
  <si>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</si>
  <si>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</si>
  <si>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</si>
  <si>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</si>
  <si>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</si>
  <si>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</si>
  <si>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</si>
  <si>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</si>
  <si>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</si>
  <si>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</si>
  <si>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</si>
  <si>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</si>
  <si>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</si>
  <si>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</si>
  <si>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</si>
  <si>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</si>
  <si>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</si>
  <si>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</si>
  <si>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</si>
  <si>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</si>
  <si>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</si>
  <si>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</si>
  <si>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</si>
  <si>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</si>
  <si>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</si>
  <si>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</si>
  <si>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</si>
  <si>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</si>
  <si>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</si>
  <si>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</si>
  <si>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</si>
  <si>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</si>
  <si>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</si>
  <si>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</si>
  <si>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</si>
  <si>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</si>
  <si>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</si>
  <si>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</si>
  <si>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</si>
  <si>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</si>
  <si>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</si>
  <si>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</si>
  <si>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</si>
  <si>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</si>
  <si>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</si>
  <si>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</si>
  <si>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</si>
  <si>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</si>
  <si>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</si>
  <si>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</si>
  <si>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</si>
  <si>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</si>
  <si>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</si>
  <si>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</si>
  <si>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</si>
  <si>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</si>
  <si>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</si>
  <si>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</si>
  <si>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</si>
  <si>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</si>
  <si>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</si>
  <si>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</si>
  <si>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</si>
  <si>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</si>
  <si>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</si>
  <si>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</si>
  <si>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</si>
  <si>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</si>
  <si>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</si>
  <si>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</si>
  <si>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</si>
  <si>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</si>
  <si>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</si>
  <si>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</si>
  <si>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</si>
  <si>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</si>
  <si>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</si>
  <si>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</si>
  <si>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</si>
  <si>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</si>
  <si>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</si>
  <si>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</si>
  <si>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</si>
  <si>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</si>
  <si>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</si>
  <si>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</si>
  <si>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</si>
  <si>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</si>
  <si>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</si>
  <si>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</si>
  <si>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</si>
  <si>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</si>
  <si>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</si>
  <si>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</si>
  <si>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</si>
  <si>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</si>
  <si>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</si>
  <si>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</si>
  <si>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</si>
  <si>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</si>
  <si>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</si>
  <si>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</si>
  <si>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</si>
  <si>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</si>
  <si>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</si>
  <si>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</si>
  <si>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</si>
  <si>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</si>
  <si>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</si>
  <si>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</si>
  <si>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</si>
  <si>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</si>
  <si>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</si>
  <si>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</si>
  <si>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</si>
  <si>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</si>
  <si>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</si>
  <si>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</si>
  <si>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</si>
  <si>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</si>
  <si>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</si>
  <si>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</si>
  <si>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</si>
  <si>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</si>
  <si>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</si>
  <si>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</si>
  <si>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</si>
  <si>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</si>
  <si>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</si>
  <si>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</si>
  <si>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</si>
  <si>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</si>
  <si>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</si>
  <si>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</si>
  <si>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</si>
  <si>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</si>
  <si>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</si>
  <si>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</si>
  <si>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</si>
  <si>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</si>
  <si>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</si>
  <si>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</si>
  <si>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</si>
  <si>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</si>
  <si>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</si>
  <si>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</si>
  <si>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</si>
  <si>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</si>
  <si>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</si>
  <si>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</si>
  <si>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</si>
  <si>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</si>
  <si>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</si>
  <si>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</si>
  <si>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</si>
  <si>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</si>
  <si>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</si>
  <si>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</si>
  <si>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</si>
  <si>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</si>
  <si>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</si>
  <si>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</si>
  <si>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</si>
  <si>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</si>
  <si>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</si>
  <si>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</si>
  <si>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</si>
  <si>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</si>
  <si>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</si>
  <si>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</si>
  <si>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</si>
  <si>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</si>
  <si>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</si>
  <si>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</si>
  <si>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</si>
  <si>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</si>
  <si>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</si>
  <si>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</si>
  <si>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</si>
  <si>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</si>
  <si>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</si>
  <si>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</si>
  <si>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</si>
  <si>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</si>
  <si>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</si>
  <si>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</si>
  <si>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</si>
  <si>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</si>
  <si>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</si>
  <si>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</si>
  <si>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</si>
  <si>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</si>
  <si>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</si>
  <si>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</si>
  <si>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</si>
  <si>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</si>
  <si>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</si>
  <si>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</si>
  <si>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</si>
  <si>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</si>
  <si>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</si>
  <si>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</si>
  <si>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</si>
  <si>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</si>
  <si>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</si>
  <si>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</si>
  <si>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</si>
  <si>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</si>
  <si>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</si>
  <si>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</si>
  <si>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</si>
  <si>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</si>
  <si>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</si>
  <si>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</si>
  <si>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</si>
  <si>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</si>
  <si>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</si>
  <si>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</si>
  <si>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</si>
  <si>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</si>
  <si>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</si>
  <si>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</si>
  <si>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</si>
  <si>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</si>
  <si>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</si>
  <si>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</si>
  <si>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</si>
  <si>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</si>
  <si>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</si>
  <si>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</si>
  <si>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</si>
  <si>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</si>
  <si>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</si>
  <si>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</si>
  <si>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</si>
  <si>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</si>
  <si>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</si>
  <si>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</si>
  <si>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</si>
  <si>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</si>
  <si>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</si>
  <si>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</si>
  <si>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</si>
  <si>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</si>
  <si>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</si>
  <si>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</si>
  <si>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</si>
  <si>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</si>
  <si>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</si>
  <si>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</si>
  <si>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</si>
  <si>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</si>
  <si>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</si>
  <si>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</si>
  <si>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</si>
  <si>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</si>
  <si>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</si>
  <si>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</si>
  <si>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</si>
  <si>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</si>
  <si>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</si>
  <si>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</si>
  <si>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</si>
  <si>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</si>
  <si>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</si>
  <si>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</si>
  <si>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</si>
  <si>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</si>
  <si>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</si>
  <si>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</si>
  <si>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</si>
  <si>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</si>
  <si>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</si>
  <si>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</si>
  <si>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</si>
  <si>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</si>
  <si>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</si>
  <si>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</si>
  <si>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</si>
  <si>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</si>
  <si>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</si>
  <si>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</si>
  <si>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</si>
  <si>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</si>
  <si>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</si>
  <si>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</si>
  <si>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</si>
  <si>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</si>
  <si>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</si>
  <si>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</si>
  <si>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</si>
  <si>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</si>
  <si>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</si>
  <si>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</si>
  <si>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</si>
  <si>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</si>
  <si>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</si>
  <si>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</si>
  <si>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</si>
  <si>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</si>
  <si>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</si>
  <si>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</si>
  <si>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</si>
  <si>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</si>
  <si>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</si>
  <si>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</si>
  <si>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</si>
  <si>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</si>
  <si>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</si>
  <si>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</si>
  <si>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</si>
  <si>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</si>
  <si>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</si>
  <si>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</si>
  <si>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</si>
  <si>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</si>
  <si>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</si>
  <si>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</si>
  <si>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</si>
  <si>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</si>
  <si>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</si>
  <si>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</si>
  <si>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</si>
  <si>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</si>
  <si>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</si>
  <si>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</si>
  <si>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</si>
  <si>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</si>
  <si>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</si>
  <si>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</si>
  <si>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</si>
  <si>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</si>
  <si>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</si>
  <si>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</si>
  <si>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</si>
  <si>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</si>
  <si>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</si>
  <si>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</si>
  <si>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</si>
  <si>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</si>
  <si>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</si>
  <si>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</si>
  <si>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</si>
  <si>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</si>
  <si>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</si>
  <si>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</si>
  <si>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</si>
  <si>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</si>
  <si>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</si>
  <si>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</si>
  <si>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</si>
  <si>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</si>
  <si>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</si>
  <si>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</si>
  <si>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</si>
  <si>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</si>
  <si>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</si>
  <si>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</si>
  <si>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</si>
  <si>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</si>
  <si>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</si>
  <si>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</si>
  <si>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</si>
  <si>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</si>
  <si>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</si>
  <si>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</si>
  <si>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</si>
  <si>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</si>
  <si>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</si>
  <si>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</si>
  <si>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</si>
  <si>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</si>
  <si>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</si>
  <si>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</si>
  <si>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</si>
  <si>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</si>
  <si>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</si>
  <si>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</si>
  <si>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</si>
  <si>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</si>
  <si>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</si>
  <si>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</si>
  <si>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</si>
  <si>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</si>
  <si>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</si>
  <si>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</si>
  <si>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</si>
  <si>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</si>
  <si>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</si>
  <si>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</si>
  <si>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</si>
  <si>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</si>
  <si>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</si>
  <si>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</si>
  <si>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</si>
  <si>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</si>
  <si>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</si>
  <si>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</si>
  <si>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</si>
  <si>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</si>
  <si>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</si>
  <si>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</si>
  <si>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</si>
  <si>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</si>
  <si>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</si>
  <si>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</si>
  <si>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</si>
  <si>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</si>
  <si>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</si>
  <si>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</si>
  <si>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</si>
  <si>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</si>
  <si>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</si>
  <si>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</si>
  <si>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</si>
  <si>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</si>
  <si>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</si>
  <si>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</si>
  <si>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</si>
  <si>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</si>
  <si>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</si>
  <si>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</si>
  <si>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</si>
  <si>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</si>
  <si>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</si>
  <si>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</si>
  <si>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</si>
  <si>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</si>
  <si>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</si>
  <si>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</si>
  <si>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</si>
  <si>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</si>
  <si>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</si>
  <si>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</si>
  <si>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</si>
  <si>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</si>
  <si>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</si>
  <si>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</si>
  <si>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</si>
  <si>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</si>
  <si>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</si>
  <si>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</si>
  <si>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</si>
  <si>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</si>
  <si>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</si>
  <si>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</si>
  <si>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</si>
  <si>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</si>
  <si>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</si>
  <si>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</si>
  <si>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</si>
  <si>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</si>
  <si>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</si>
  <si>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</si>
  <si>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</si>
  <si>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</si>
  <si>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</si>
  <si>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</si>
  <si>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</si>
  <si>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</si>
  <si>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</si>
  <si>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</si>
  <si>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</si>
  <si>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</si>
  <si>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</si>
  <si>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</si>
  <si>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</si>
  <si>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</si>
  <si>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</si>
  <si>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</si>
  <si>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</si>
  <si>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</si>
  <si>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</si>
  <si>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</si>
  <si>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</si>
  <si>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</si>
  <si>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</si>
  <si>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</si>
  <si>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</si>
  <si>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</si>
  <si>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</si>
  <si>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</si>
  <si>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</si>
  <si>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</si>
  <si>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</si>
  <si>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</si>
  <si>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</si>
  <si>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</si>
  <si>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</si>
  <si>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</si>
  <si>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</si>
  <si>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</si>
  <si>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</si>
  <si>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</si>
  <si>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</si>
  <si>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</si>
  <si>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</si>
  <si>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</si>
  <si>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</si>
  <si>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</si>
  <si>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</si>
  <si>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</si>
  <si>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</si>
  <si>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</si>
  <si>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</si>
  <si>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</si>
  <si>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</si>
  <si>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</si>
  <si>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</si>
  <si>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</si>
  <si>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</si>
  <si>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</si>
  <si>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</si>
  <si>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</si>
  <si>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</si>
  <si>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</si>
  <si>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</si>
  <si>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</si>
  <si>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</si>
  <si>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</si>
  <si>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</si>
  <si>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</si>
  <si>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</si>
  <si>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</si>
  <si>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</si>
  <si>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</si>
  <si>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</si>
  <si>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</si>
  <si>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</si>
  <si>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</si>
  <si>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</si>
  <si>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</si>
  <si>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</si>
  <si>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</si>
  <si>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</si>
  <si>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</si>
  <si>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</si>
  <si>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</si>
  <si>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</si>
  <si>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</si>
  <si>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</si>
  <si>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</si>
  <si>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</si>
  <si>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</si>
  <si>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</si>
  <si>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</si>
  <si>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</si>
  <si>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</si>
  <si>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</si>
  <si>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</si>
  <si>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</si>
  <si>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</si>
  <si>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</si>
  <si>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</si>
  <si>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</si>
  <si>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</si>
  <si>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</si>
  <si>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</si>
  <si>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</si>
  <si>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</si>
  <si>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</si>
  <si>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</si>
  <si>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</si>
  <si>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</si>
  <si>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</si>
  <si>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</si>
  <si>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</si>
  <si>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</si>
  <si>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</si>
  <si>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</si>
  <si>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</si>
  <si>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</si>
  <si>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</si>
  <si>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</si>
  <si>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</si>
  <si>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</si>
  <si>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</si>
  <si>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</si>
  <si>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</si>
  <si>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</si>
  <si>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</si>
  <si>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</si>
  <si>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</si>
  <si>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</si>
  <si>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</si>
  <si>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</si>
  <si>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</si>
  <si>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</si>
  <si>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</si>
  <si>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</si>
  <si>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</si>
  <si>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</si>
  <si>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</si>
  <si>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</si>
  <si>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</si>
  <si>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</si>
  <si>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</si>
  <si>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</si>
  <si>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</si>
  <si>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</si>
  <si>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</si>
  <si>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</si>
  <si>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</si>
  <si>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</si>
  <si>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</si>
  <si>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</si>
  <si>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</si>
  <si>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</si>
  <si>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</si>
  <si>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</si>
  <si>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</si>
  <si>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</si>
  <si>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</si>
  <si>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</si>
  <si>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</si>
  <si>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</si>
  <si>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</si>
  <si>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</si>
  <si>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</si>
  <si>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</si>
  <si>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</si>
  <si>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</si>
  <si>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</si>
  <si>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</si>
  <si>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</si>
  <si>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</si>
  <si>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</si>
  <si>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</si>
  <si>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</si>
  <si>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</si>
  <si>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</si>
  <si>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</si>
  <si>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</si>
  <si>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</si>
  <si>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</si>
  <si>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</si>
  <si>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</si>
  <si>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</si>
  <si>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</si>
  <si>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</si>
  <si>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</si>
  <si>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</si>
  <si>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</si>
  <si>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</si>
  <si>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</si>
  <si>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</si>
  <si>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</si>
  <si>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</si>
  <si>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</si>
  <si>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</si>
  <si>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</si>
  <si>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</si>
  <si>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</si>
  <si>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</si>
  <si>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</si>
  <si>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</si>
  <si>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</si>
  <si>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</si>
  <si>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</si>
  <si>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</si>
  <si>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</si>
  <si>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</si>
  <si>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</si>
  <si>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</si>
  <si>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</si>
  <si>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</si>
  <si>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</si>
  <si>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</si>
  <si>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</si>
  <si>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</si>
  <si>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</si>
  <si>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</si>
  <si>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</si>
  <si>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</si>
  <si>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</si>
  <si>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</si>
  <si>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</si>
  <si>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</si>
  <si>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</si>
  <si>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</si>
  <si>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</si>
  <si>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</si>
  <si>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</si>
  <si>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</si>
  <si>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</si>
  <si>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</si>
  <si>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</si>
  <si>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</si>
  <si>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</si>
  <si>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</si>
  <si>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</si>
  <si>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</si>
  <si>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</si>
  <si>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</si>
  <si>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</si>
  <si>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</si>
  <si>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</si>
  <si>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</si>
  <si>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</si>
  <si>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</si>
  <si>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</si>
  <si>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</si>
  <si>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</si>
  <si>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</si>
  <si>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</si>
  <si>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</si>
  <si>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</si>
  <si>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</si>
  <si>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</si>
  <si>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</si>
  <si>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</si>
  <si>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</si>
  <si>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</si>
  <si>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</si>
  <si>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</si>
  <si>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</si>
  <si>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</si>
  <si>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</si>
  <si>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</si>
  <si>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</si>
  <si>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</si>
  <si>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</si>
  <si>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</si>
  <si>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</si>
  <si>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</si>
  <si>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</si>
  <si>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</si>
  <si>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</si>
  <si>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</si>
  <si>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</si>
  <si>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</si>
  <si>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</si>
  <si>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</si>
  <si>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</si>
  <si>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</si>
  <si>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</si>
  <si>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</si>
  <si>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</si>
  <si>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</si>
  <si>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</si>
  <si>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</si>
  <si>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</si>
  <si>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</si>
  <si>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</si>
  <si>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</si>
  <si>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</si>
  <si>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</si>
  <si>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</si>
  <si>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</si>
  <si>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</si>
  <si>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</si>
  <si>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</si>
  <si>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</si>
  <si>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</si>
  <si>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</si>
  <si>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</si>
  <si>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</si>
  <si>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</si>
  <si>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</si>
  <si>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</si>
  <si>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</si>
  <si>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</si>
  <si>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</si>
  <si>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</si>
  <si>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</si>
  <si>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</si>
  <si>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</si>
  <si>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</si>
  <si>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</si>
  <si>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</si>
  <si>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</si>
  <si>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</si>
  <si>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</si>
  <si>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</si>
  <si>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</si>
  <si>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</si>
  <si>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</si>
  <si>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</si>
  <si>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</si>
  <si>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</si>
  <si>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</si>
  <si>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</si>
  <si>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</si>
  <si>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</si>
  <si>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</si>
  <si>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</si>
  <si>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</si>
  <si>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</si>
  <si>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</si>
  <si>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</si>
  <si>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</si>
  <si>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</si>
  <si>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</si>
  <si>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</si>
  <si>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</si>
  <si>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</si>
  <si>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</si>
  <si>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</si>
  <si>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</si>
  <si>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</si>
  <si>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</si>
  <si>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</si>
  <si>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</si>
  <si>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</si>
  <si>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</si>
  <si>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</si>
  <si>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</si>
  <si>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</si>
  <si>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</si>
  <si>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</si>
  <si>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</si>
  <si>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</si>
  <si>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</si>
  <si>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</si>
  <si>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</si>
  <si>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</si>
  <si>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</si>
  <si>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</si>
  <si>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</si>
  <si>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</si>
  <si>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</si>
  <si>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</si>
  <si>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</si>
  <si>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</si>
  <si>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</si>
  <si>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</si>
  <si>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</si>
  <si>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</si>
  <si>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</si>
  <si>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</si>
  <si>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</si>
  <si>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</si>
  <si>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</si>
  <si>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</si>
  <si>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</si>
  <si>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</si>
  <si>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</si>
  <si>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</si>
  <si>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</si>
  <si>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</si>
  <si>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</si>
  <si>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</si>
  <si>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</si>
  <si>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</si>
  <si>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</si>
  <si>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</si>
  <si>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</si>
  <si>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</si>
  <si>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</si>
  <si>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</si>
  <si>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</si>
  <si>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</si>
  <si>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</si>
  <si>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</si>
  <si>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</si>
  <si>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</si>
  <si>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</si>
  <si>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</si>
  <si>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</si>
  <si>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</si>
  <si>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</si>
  <si>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</si>
  <si>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</si>
  <si>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</si>
  <si>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</si>
  <si>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</si>
  <si>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</si>
  <si>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</si>
  <si>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</si>
  <si>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</si>
  <si>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</si>
  <si>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</si>
  <si>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</si>
  <si>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</si>
  <si>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</si>
  <si>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</si>
  <si>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</si>
  <si>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</si>
  <si>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</si>
  <si>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</si>
  <si>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</si>
  <si>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</si>
  <si>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</si>
  <si>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</si>
  <si>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</si>
  <si>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</si>
  <si>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</si>
  <si>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</si>
  <si>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</si>
  <si>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</si>
  <si>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</si>
  <si>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</si>
  <si>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</si>
  <si>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</si>
  <si>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</si>
  <si>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</si>
  <si>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</si>
  <si>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</si>
  <si>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</si>
  <si>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</si>
  <si>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</si>
  <si>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</si>
  <si>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</si>
  <si>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</si>
  <si>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</si>
  <si>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</si>
  <si>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</si>
  <si>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</si>
  <si>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</si>
  <si>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</si>
  <si>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</si>
  <si>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</si>
  <si>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</si>
  <si>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</si>
  <si>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</si>
  <si>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</si>
  <si>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</si>
  <si>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</si>
  <si>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</si>
  <si>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</si>
  <si>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</si>
  <si>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</si>
  <si>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</si>
  <si>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</si>
  <si>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</si>
  <si>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</si>
  <si>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</si>
  <si>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</si>
  <si>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</si>
  <si>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</si>
  <si>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</si>
  <si>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</si>
  <si>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</si>
  <si>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</si>
  <si>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</si>
  <si>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</si>
  <si>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</si>
  <si>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</si>
  <si>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</si>
  <si>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</si>
  <si>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</si>
  <si>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</si>
  <si>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</si>
  <si>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</si>
  <si>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</si>
  <si>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</si>
  <si>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</si>
  <si>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</si>
  <si>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</si>
  <si>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</si>
  <si>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</si>
  <si>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</si>
  <si>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</si>
  <si>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</si>
  <si>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</si>
  <si>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</si>
  <si>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</si>
  <si>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</si>
  <si>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</si>
  <si>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</si>
  <si>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</si>
  <si>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</si>
  <si>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</si>
  <si>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</si>
  <si>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</si>
  <si>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</si>
  <si>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</si>
  <si>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</si>
  <si>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</si>
  <si>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</si>
  <si>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</si>
  <si>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</si>
  <si>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</si>
  <si>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</si>
  <si>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</si>
  <si>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</si>
  <si>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</si>
  <si>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</si>
  <si>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</si>
  <si>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</si>
  <si>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</si>
  <si>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</si>
  <si>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</si>
  <si>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</si>
  <si>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</si>
  <si>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</si>
  <si>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</si>
  <si>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</si>
  <si>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</si>
  <si>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</si>
  <si>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</si>
  <si>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</si>
  <si>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</si>
  <si>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</si>
  <si>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</si>
  <si>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</si>
  <si>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</si>
  <si>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</si>
  <si>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</si>
  <si>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</si>
  <si>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</si>
  <si>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</si>
  <si>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</si>
  <si>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</si>
  <si>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</si>
  <si>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</si>
  <si>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</si>
  <si>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</si>
  <si>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</si>
  <si>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</si>
  <si>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</si>
  <si>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</si>
  <si>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</si>
  <si>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</si>
  <si>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</si>
  <si>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</si>
  <si>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</si>
  <si>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</si>
  <si>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</si>
  <si>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</si>
  <si>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</si>
  <si>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</si>
  <si>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</si>
  <si>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</si>
  <si>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</si>
  <si>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</si>
  <si>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</si>
  <si>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</si>
  <si>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</si>
  <si>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</si>
  <si>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</si>
  <si>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</si>
  <si>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</si>
  <si>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</si>
  <si>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</si>
  <si>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</si>
  <si>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</si>
  <si>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</si>
  <si>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</si>
  <si>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</si>
  <si>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</si>
  <si>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</si>
  <si>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</si>
  <si>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</si>
  <si>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</si>
  <si>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</si>
  <si>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</si>
  <si>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</si>
  <si>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</si>
  <si>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</si>
  <si>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</si>
  <si>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</si>
  <si>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</si>
  <si>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</si>
  <si>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</si>
  <si>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</si>
  <si>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</si>
  <si>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</si>
  <si>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</si>
  <si>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</si>
  <si>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</si>
  <si>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</si>
  <si>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</si>
  <si>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</si>
  <si>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</si>
  <si>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</si>
  <si>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</si>
  <si>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</si>
  <si>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</si>
  <si>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</si>
  <si>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</si>
  <si>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</si>
  <si>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</si>
  <si>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</si>
  <si>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</si>
  <si>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</si>
  <si>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</si>
  <si>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</si>
  <si>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</si>
  <si>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</si>
  <si>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</si>
  <si>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</si>
  <si>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</si>
  <si>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</si>
  <si>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</si>
  <si>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</si>
  <si>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</si>
  <si>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</si>
  <si>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</si>
  <si>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</si>
  <si>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</si>
  <si>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</si>
  <si>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</si>
  <si>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</si>
  <si>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</si>
  <si>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</si>
  <si>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</si>
  <si>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</si>
  <si>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</si>
  <si>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</si>
  <si>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</si>
  <si>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</si>
  <si>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</si>
  <si>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</si>
  <si>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</si>
  <si>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</si>
  <si>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</si>
  <si>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</si>
  <si>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</si>
  <si>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</si>
  <si>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</si>
  <si>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</si>
  <si>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</si>
  <si>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</si>
  <si>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</si>
  <si>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</si>
  <si>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</si>
  <si>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</si>
  <si>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</si>
  <si>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</si>
  <si>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</si>
  <si>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</si>
  <si>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</si>
  <si>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</si>
  <si>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</si>
  <si>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</si>
  <si>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</si>
  <si>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</si>
  <si>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</si>
  <si>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</si>
  <si>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</si>
  <si>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</si>
  <si>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</si>
  <si>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</si>
  <si>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</si>
  <si>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</si>
  <si>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</si>
  <si>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</si>
  <si>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</si>
  <si>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</si>
  <si>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</si>
  <si>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</si>
  <si>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</si>
  <si>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</si>
  <si>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</si>
  <si>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</si>
  <si>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</si>
  <si>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</si>
  <si>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</si>
  <si>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</si>
  <si>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</si>
  <si>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</si>
  <si>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</si>
  <si>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</si>
  <si>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</si>
  <si>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</si>
  <si>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</si>
  <si>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</si>
  <si>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</si>
  <si>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</si>
  <si>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</si>
  <si>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</si>
  <si>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</si>
  <si>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</si>
  <si>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</si>
  <si>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</si>
  <si>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</si>
  <si>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</si>
  <si>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</si>
  <si>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</si>
  <si>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</si>
  <si>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</si>
  <si>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</si>
  <si>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</si>
  <si>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</si>
  <si>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</si>
  <si>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</si>
  <si>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</si>
  <si>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</si>
  <si>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</si>
  <si>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</si>
  <si>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</si>
  <si>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</si>
  <si>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</si>
  <si>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</si>
  <si>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</si>
  <si>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</si>
  <si>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</si>
  <si>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</si>
  <si>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</si>
  <si>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</si>
  <si>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</si>
  <si>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</si>
  <si>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</si>
  <si>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</si>
  <si>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</si>
  <si>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</si>
  <si>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</si>
  <si>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</si>
  <si>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</si>
  <si>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</si>
  <si>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</si>
  <si>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</si>
  <si>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</si>
  <si>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</si>
  <si>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</si>
  <si>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</si>
  <si>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</si>
  <si>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</si>
  <si>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</si>
  <si>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</si>
  <si>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</si>
  <si>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</si>
  <si>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</si>
  <si>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</si>
  <si>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</si>
  <si>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</si>
  <si>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</si>
  <si>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</si>
  <si>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</si>
  <si>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</si>
  <si>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</si>
  <si>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</si>
  <si>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</si>
  <si>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</si>
  <si>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</si>
  <si>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</si>
  <si>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</si>
  <si>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</si>
  <si>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</si>
  <si>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</si>
  <si>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</si>
  <si>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</si>
  <si>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</si>
  <si>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</si>
  <si>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</si>
  <si>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</si>
  <si>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</si>
  <si>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</si>
  <si>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</si>
  <si>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</si>
  <si>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</si>
  <si>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</si>
  <si>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</si>
  <si>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</si>
  <si>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</si>
  <si>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</si>
  <si>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</si>
  <si>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</si>
  <si>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</si>
  <si>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</si>
  <si>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</si>
  <si>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</si>
  <si>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</si>
  <si>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</si>
  <si>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</si>
  <si>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</si>
  <si>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</si>
  <si>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</si>
  <si>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</si>
  <si>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</si>
  <si>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</si>
  <si>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</si>
  <si>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</si>
  <si>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</si>
  <si>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</si>
  <si>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</si>
  <si>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</si>
  <si>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</si>
  <si>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</si>
  <si>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</si>
  <si>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</si>
  <si>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</si>
  <si>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</si>
  <si>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</si>
  <si>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</si>
  <si>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</si>
  <si>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</si>
  <si>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</si>
  <si>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</si>
  <si>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</si>
  <si>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</si>
  <si>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</si>
  <si>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</si>
  <si>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</si>
  <si>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</si>
  <si>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</si>
  <si>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</si>
  <si>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</si>
  <si>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</si>
  <si>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</si>
  <si>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</si>
  <si>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</si>
  <si>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</si>
  <si>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</si>
  <si>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</si>
  <si>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</si>
  <si>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</si>
  <si>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</si>
  <si>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</si>
  <si>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</si>
  <si>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</si>
  <si>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</si>
  <si>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</si>
  <si>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</si>
  <si>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</si>
  <si>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</si>
  <si>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</si>
  <si>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</si>
  <si>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</si>
  <si>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</si>
  <si>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</si>
  <si>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</si>
  <si>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</si>
  <si>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</si>
  <si>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</si>
  <si>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</si>
  <si>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</si>
  <si>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</si>
  <si>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</si>
  <si>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</si>
  <si>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</si>
  <si>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</si>
  <si>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</si>
  <si>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</si>
  <si>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</si>
  <si>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</si>
  <si>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</si>
  <si>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</si>
  <si>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</si>
  <si>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</si>
  <si>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</si>
  <si>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</si>
  <si>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</si>
  <si>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</si>
  <si>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</si>
  <si>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</si>
  <si>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</si>
  <si>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</si>
  <si>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</si>
  <si>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</si>
  <si>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</si>
  <si>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</si>
  <si>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</si>
  <si>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</si>
  <si>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</si>
  <si>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</si>
  <si>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</si>
  <si>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</si>
  <si>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</si>
  <si>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</si>
  <si>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</si>
  <si>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</si>
  <si>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</si>
  <si>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</si>
  <si>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</si>
  <si>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</si>
  <si>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</si>
  <si>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</si>
  <si>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</si>
  <si>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</si>
  <si>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</si>
  <si>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</si>
  <si>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</si>
  <si>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</si>
  <si>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</si>
  <si>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</si>
  <si>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</si>
  <si>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</si>
  <si>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</si>
  <si>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</si>
  <si>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</si>
  <si>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</si>
  <si>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</si>
  <si>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</si>
  <si>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</si>
  <si>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</si>
  <si>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</si>
  <si>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</si>
  <si>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</si>
  <si>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</si>
  <si>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</si>
  <si>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</si>
  <si>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</si>
  <si>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</si>
  <si>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</si>
  <si>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</si>
  <si>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</si>
  <si>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</si>
  <si>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</si>
  <si>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</si>
  <si>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</si>
  <si>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</si>
  <si>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</si>
  <si>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</si>
  <si>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</si>
  <si>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</si>
  <si>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</si>
  <si>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</si>
  <si>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</si>
  <si>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</si>
  <si>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</si>
  <si>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</si>
  <si>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</si>
  <si>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</si>
  <si>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</si>
  <si>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</si>
  <si>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</si>
  <si>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</si>
  <si>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</si>
  <si>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</si>
  <si>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</si>
  <si>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</si>
  <si>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</si>
  <si>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</si>
  <si>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</si>
  <si>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</si>
  <si>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</si>
  <si>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</si>
  <si>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</si>
  <si>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</si>
  <si>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</si>
  <si>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</si>
  <si>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</si>
  <si>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</si>
  <si>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</si>
  <si>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</si>
  <si>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</si>
  <si>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</si>
  <si>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</si>
  <si>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</si>
  <si>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</si>
  <si>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</si>
  <si>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</si>
  <si>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</si>
  <si>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</si>
  <si>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</si>
  <si>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</si>
  <si>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</si>
  <si>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</si>
  <si>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</si>
  <si>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</si>
  <si>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</si>
  <si>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</si>
  <si>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</si>
  <si>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</si>
  <si>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</si>
  <si>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</si>
  <si>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</si>
  <si>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</si>
  <si>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</si>
  <si>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</si>
  <si>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</si>
  <si>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</si>
  <si>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</si>
  <si>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</si>
  <si>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</si>
  <si>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</si>
  <si>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</si>
  <si>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</si>
  <si>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</si>
  <si>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</si>
  <si>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</si>
  <si>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</si>
  <si>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</si>
  <si>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</si>
  <si>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</si>
  <si>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</si>
  <si>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</si>
  <si>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</si>
  <si>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</si>
  <si>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</si>
  <si>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</si>
  <si>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</si>
  <si>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</si>
  <si>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</si>
  <si>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</si>
  <si>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</si>
  <si>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</si>
  <si>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</si>
  <si>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</si>
  <si>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</si>
  <si>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</si>
  <si>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</si>
  <si>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</si>
  <si>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</si>
  <si>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</si>
  <si>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</si>
  <si>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</si>
  <si>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</si>
  <si>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</si>
  <si>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</si>
  <si>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</si>
  <si>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</si>
  <si>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</si>
  <si>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</si>
  <si>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</si>
  <si>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</si>
  <si>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</si>
  <si>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</si>
  <si>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</si>
  <si>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</si>
  <si>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</si>
  <si>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</si>
  <si>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</si>
  <si>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</si>
  <si>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</si>
  <si>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</si>
  <si>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</si>
  <si>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</si>
  <si>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</si>
  <si>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</si>
  <si>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</si>
  <si>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</si>
  <si>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</si>
  <si>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</si>
  <si>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</si>
  <si>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</si>
  <si>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</si>
  <si>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</si>
  <si>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</si>
  <si>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</si>
  <si>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</si>
  <si>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</si>
  <si>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</si>
  <si>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</si>
  <si>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</si>
  <si>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</si>
  <si>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</si>
  <si>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</si>
  <si>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</si>
  <si>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</si>
  <si>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</si>
  <si>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</si>
  <si>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</si>
  <si>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</si>
  <si>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</si>
  <si>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</si>
  <si>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</si>
  <si>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</si>
  <si>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</si>
  <si>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</si>
  <si>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</si>
  <si>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</si>
  <si>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</si>
  <si>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</si>
  <si>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</si>
  <si>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</si>
  <si>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</si>
  <si>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</si>
  <si>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</si>
  <si>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</si>
  <si>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</si>
  <si>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</si>
  <si>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</si>
  <si>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</si>
  <si>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</si>
  <si>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</si>
  <si>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</si>
  <si>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</si>
  <si>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</si>
  <si>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</si>
  <si>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</si>
  <si>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</si>
  <si>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</si>
  <si>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</si>
  <si>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</si>
  <si>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</si>
  <si>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</si>
  <si>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</si>
  <si>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</si>
  <si>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</si>
  <si>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</si>
  <si>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</si>
  <si>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</si>
  <si>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</si>
  <si>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</si>
  <si>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</si>
  <si>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</si>
  <si>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</si>
  <si>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</si>
  <si>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</si>
  <si>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</si>
  <si>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</si>
  <si>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</si>
  <si>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</si>
  <si>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</si>
  <si>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</si>
  <si>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</si>
  <si>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</si>
  <si>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</si>
  <si>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</si>
  <si>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</si>
  <si>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</si>
  <si>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</si>
  <si>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</si>
  <si>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</si>
  <si>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</si>
  <si>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</si>
  <si>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</si>
  <si>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</si>
  <si>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</si>
  <si>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</si>
  <si>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</si>
  <si>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</si>
  <si>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</si>
  <si>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</si>
  <si>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</si>
  <si>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</si>
  <si>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</si>
  <si>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</si>
  <si>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</si>
  <si>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</si>
  <si>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</si>
  <si>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</si>
  <si>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</si>
  <si>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</si>
  <si>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</si>
  <si>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</si>
  <si>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</si>
  <si>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</si>
  <si>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</si>
  <si>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</si>
  <si>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</si>
  <si>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</si>
  <si>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</si>
  <si>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</si>
  <si>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</si>
  <si>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</si>
  <si>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</si>
  <si>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</si>
  <si>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</si>
  <si>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</si>
  <si>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</si>
  <si>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</si>
  <si>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</si>
  <si>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</si>
  <si>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</si>
  <si>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</si>
  <si>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</si>
  <si>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</si>
  <si>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</si>
  <si>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</si>
  <si>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</si>
  <si>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</si>
  <si>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</si>
  <si>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</si>
  <si>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</si>
  <si>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</si>
  <si>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</si>
  <si>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</si>
  <si>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</si>
  <si>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</si>
  <si>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</si>
  <si>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</si>
  <si>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</si>
  <si>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</si>
  <si>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</si>
  <si>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</si>
  <si>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</si>
  <si>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</si>
  <si>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</si>
  <si>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</si>
  <si>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</si>
  <si>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</si>
  <si>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</si>
  <si>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</si>
  <si>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</si>
  <si>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</si>
  <si>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</si>
  <si>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</si>
  <si>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</si>
  <si>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</si>
  <si>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</si>
  <si>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</si>
  <si>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</si>
  <si>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</si>
  <si>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</si>
  <si>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</si>
  <si>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</si>
  <si>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</si>
  <si>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</si>
  <si>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</si>
  <si>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</si>
  <si>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</si>
  <si>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</si>
  <si>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</si>
  <si>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</si>
  <si>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</si>
  <si>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</si>
  <si>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</si>
  <si>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</si>
  <si>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</si>
  <si>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</si>
  <si>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</si>
  <si>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</si>
  <si>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</si>
  <si>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</si>
  <si>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</si>
  <si>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</si>
  <si>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</si>
  <si>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</si>
  <si>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</si>
  <si>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</si>
  <si>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</si>
  <si>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</si>
  <si>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</si>
  <si>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</si>
  <si>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</si>
  <si>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</si>
  <si>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</si>
  <si>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</si>
  <si>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</si>
  <si>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</si>
  <si>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</si>
  <si>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</si>
  <si>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</si>
  <si>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</si>
  <si>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</si>
  <si>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</si>
  <si>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</si>
  <si>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</si>
  <si>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</si>
  <si>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</si>
  <si>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</si>
  <si>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</si>
  <si>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</si>
  <si>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</si>
  <si>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</si>
  <si>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</si>
  <si>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</si>
  <si>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</si>
  <si>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</si>
  <si>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</si>
  <si>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</si>
  <si>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</si>
  <si>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</si>
  <si>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</si>
  <si>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</si>
  <si>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</si>
  <si>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</si>
  <si>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</si>
  <si>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</si>
  <si>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</si>
  <si>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</si>
  <si>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</si>
  <si>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</si>
  <si>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</si>
  <si>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</si>
  <si>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</si>
  <si>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</si>
  <si>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</si>
  <si>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</si>
  <si>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</si>
  <si>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</si>
  <si>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</si>
  <si>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</si>
  <si>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</si>
  <si>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</si>
  <si>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</si>
  <si>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</si>
  <si>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</si>
  <si>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</si>
  <si>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</si>
  <si>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</si>
  <si>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</si>
  <si>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</si>
  <si>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</si>
  <si>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</si>
  <si>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</si>
  <si>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</si>
  <si>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</si>
  <si>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</si>
  <si>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</si>
  <si>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</si>
  <si>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</si>
  <si>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</si>
  <si>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</si>
  <si>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</si>
  <si>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</si>
  <si>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</si>
  <si>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</si>
  <si>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</si>
  <si>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</si>
  <si>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</si>
  <si>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</si>
  <si>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</si>
  <si>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</si>
  <si>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</si>
  <si>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</si>
  <si>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</si>
  <si>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</si>
  <si>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</si>
  <si>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</si>
  <si>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</si>
  <si>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</si>
  <si>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</si>
  <si>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</si>
  <si>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</si>
  <si>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</si>
  <si>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</si>
  <si>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</si>
  <si>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</si>
  <si>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</si>
  <si>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</si>
  <si>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</si>
  <si>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</si>
  <si>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</si>
  <si>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</si>
  <si>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</si>
  <si>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</si>
  <si>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</si>
  <si>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</si>
  <si>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</si>
  <si>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</si>
  <si>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</si>
  <si>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</si>
  <si>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</si>
  <si>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</si>
  <si>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</si>
  <si>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</si>
  <si>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</si>
  <si>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</si>
  <si>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</si>
  <si>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</si>
  <si>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</si>
  <si>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</si>
  <si>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</si>
  <si>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</si>
  <si>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</si>
  <si>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</si>
  <si>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</si>
  <si>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</si>
  <si>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</si>
  <si>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</si>
  <si>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</si>
  <si>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</si>
  <si>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</si>
  <si>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</si>
  <si>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</si>
  <si>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</si>
  <si>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</si>
  <si>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</si>
  <si>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</si>
  <si>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</si>
  <si>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</si>
  <si>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</si>
  <si>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</si>
  <si>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</si>
  <si>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</si>
  <si>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</si>
  <si>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</si>
  <si>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</si>
  <si>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</si>
  <si>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</si>
  <si>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</si>
  <si>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</si>
  <si>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</si>
  <si>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</si>
  <si>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</si>
  <si>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</si>
  <si>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</si>
  <si>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</si>
  <si>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</si>
  <si>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</si>
  <si>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</si>
  <si>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</si>
  <si>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</si>
  <si>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</si>
  <si>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</si>
  <si>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</si>
  <si>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</si>
  <si>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</si>
  <si>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</si>
  <si>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</si>
  <si>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</si>
  <si>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</si>
  <si>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</si>
  <si>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</si>
  <si>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</si>
  <si>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</si>
  <si>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</si>
  <si>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</si>
  <si>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</si>
  <si>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</si>
  <si>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</si>
  <si>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</si>
  <si>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</si>
  <si>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</si>
  <si>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</si>
  <si>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</si>
  <si>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</si>
  <si>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</si>
  <si>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</si>
  <si>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</si>
  <si>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</si>
  <si>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</si>
  <si>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</si>
  <si>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</si>
  <si>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</si>
  <si>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</si>
  <si>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</si>
  <si>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</si>
  <si>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</si>
  <si>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</si>
  <si>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</si>
  <si>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</si>
  <si>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</si>
  <si>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</si>
  <si>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</si>
  <si>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</si>
  <si>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</si>
  <si>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</si>
  <si>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</si>
  <si>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</si>
  <si>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</si>
  <si>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</si>
  <si>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</si>
  <si>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</si>
  <si>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</si>
  <si>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</si>
  <si>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</si>
  <si>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</si>
  <si>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</si>
  <si>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</si>
  <si>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</si>
  <si>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</si>
  <si>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</si>
  <si>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</si>
  <si>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</si>
  <si>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</si>
  <si>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</si>
  <si>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</si>
  <si>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</si>
  <si>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</si>
  <si>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</si>
  <si>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</si>
  <si>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</si>
  <si>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</si>
  <si>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</si>
  <si>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</si>
  <si>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</si>
  <si>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</si>
  <si>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</si>
  <si>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</si>
  <si>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</si>
  <si>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</si>
  <si>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</si>
  <si>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</si>
  <si>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</si>
  <si>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</si>
  <si>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</si>
  <si>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</si>
  <si>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</si>
  <si>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</si>
  <si>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</si>
  <si>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</si>
  <si>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</si>
  <si>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</si>
  <si>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</si>
  <si>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</si>
  <si>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</si>
  <si>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</si>
  <si>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</si>
  <si>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</si>
  <si>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</si>
  <si>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</si>
  <si>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</si>
  <si>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</si>
  <si>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</si>
  <si>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</si>
  <si>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</si>
  <si>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</si>
  <si>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</si>
  <si>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</si>
  <si>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</si>
  <si>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</si>
  <si>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</si>
  <si>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</si>
  <si>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</si>
  <si>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</si>
  <si>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</si>
  <si>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</si>
  <si>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</si>
  <si>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</si>
  <si>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</si>
  <si>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</si>
  <si>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</si>
  <si>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</si>
  <si>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</si>
  <si>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</si>
  <si>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</si>
  <si>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</si>
  <si>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</si>
  <si>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</si>
  <si>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</si>
  <si>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</si>
  <si>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</si>
  <si>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</si>
  <si>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</si>
  <si>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</si>
  <si>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</si>
  <si>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</si>
  <si>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</si>
  <si>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</si>
  <si>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</si>
  <si>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</si>
  <si>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</si>
  <si>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</si>
  <si>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</si>
  <si>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</si>
  <si>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</si>
  <si>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</si>
  <si>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</si>
  <si>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</si>
  <si>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</si>
  <si>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</si>
  <si>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</si>
  <si>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</si>
  <si>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</si>
  <si>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</si>
  <si>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</si>
  <si>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</si>
  <si>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</si>
  <si>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</si>
  <si>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</si>
  <si>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</si>
  <si>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</si>
  <si>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</si>
  <si>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</si>
  <si>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</si>
  <si>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</si>
  <si>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</si>
  <si>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</si>
  <si>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</si>
  <si>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</si>
  <si>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</si>
  <si>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</si>
  <si>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</si>
  <si>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</si>
  <si>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</si>
  <si>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</si>
  <si>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</si>
  <si>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</si>
  <si>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</si>
  <si>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</si>
  <si>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</si>
  <si>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</si>
  <si>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</si>
  <si>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</si>
  <si>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</si>
  <si>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</si>
  <si>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</si>
  <si>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</si>
  <si>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</si>
  <si>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</si>
  <si>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</si>
  <si>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</si>
  <si>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</si>
  <si>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</si>
  <si>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</si>
  <si>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</si>
  <si>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</si>
  <si>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</si>
  <si>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</si>
  <si>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</si>
  <si>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</si>
  <si>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</si>
  <si>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</si>
  <si>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</si>
  <si>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</si>
  <si>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</si>
  <si>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</si>
  <si>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</si>
  <si>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</si>
  <si>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</si>
  <si>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</si>
  <si>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</si>
  <si>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</si>
  <si>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</si>
  <si>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</si>
  <si>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</si>
  <si>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</si>
  <si>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</si>
  <si>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</si>
  <si>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</si>
  <si>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</si>
  <si>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</si>
  <si>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</si>
  <si>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</si>
  <si>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</si>
  <si>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</si>
  <si>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</si>
  <si>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</si>
  <si>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</si>
  <si>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</si>
  <si>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</si>
  <si>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</si>
  <si>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</si>
  <si>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</si>
  <si>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</si>
  <si>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</si>
  <si>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</si>
  <si>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</si>
  <si>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</si>
  <si>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</si>
  <si>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</si>
  <si>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</si>
  <si>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</si>
  <si>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</si>
  <si>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</si>
  <si>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</si>
  <si>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</si>
  <si>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</si>
  <si>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</si>
  <si>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</si>
  <si>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</si>
  <si>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</si>
  <si>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</si>
  <si>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</si>
  <si>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</si>
  <si>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</si>
  <si>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</si>
  <si>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</si>
  <si>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</si>
  <si>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</si>
  <si>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</si>
  <si>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</si>
  <si>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</si>
  <si>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</si>
  <si>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</si>
  <si>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</si>
  <si>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</si>
  <si>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</si>
  <si>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</si>
  <si>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</si>
  <si>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</si>
  <si>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</si>
  <si>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</si>
  <si>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</si>
  <si>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</si>
  <si>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</si>
  <si>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</si>
  <si>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</si>
  <si>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</si>
  <si>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</si>
  <si>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</si>
  <si>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</si>
  <si>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</si>
  <si>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</si>
  <si>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</si>
  <si>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</si>
  <si>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</si>
  <si>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</si>
  <si>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</si>
  <si>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</si>
  <si>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</si>
  <si>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</si>
  <si>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</si>
  <si>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</si>
  <si>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</si>
  <si>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</si>
  <si>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</si>
  <si>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</si>
  <si>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</si>
  <si>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</si>
  <si>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</si>
  <si>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</si>
  <si>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</si>
  <si>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</si>
  <si>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</si>
  <si>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</si>
  <si>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</si>
  <si>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</si>
  <si>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</si>
  <si>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</si>
  <si>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</si>
  <si>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</si>
  <si>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</si>
  <si>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</si>
  <si>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</si>
  <si>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</si>
  <si>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</si>
  <si>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</si>
  <si>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</si>
  <si>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</si>
  <si>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</si>
  <si>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</si>
  <si>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</si>
  <si>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</si>
  <si>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</si>
  <si>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</si>
  <si>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</si>
  <si>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</si>
  <si>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</si>
  <si>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</si>
  <si>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</si>
  <si>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</si>
  <si>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</si>
  <si>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</si>
  <si>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</si>
  <si>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</si>
  <si>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</si>
  <si>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</si>
  <si>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</si>
  <si>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</si>
  <si>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</si>
  <si>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</si>
  <si>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</si>
  <si>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</si>
  <si>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</si>
  <si>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</si>
  <si>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</si>
  <si>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</si>
  <si>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</si>
  <si>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</si>
  <si>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</si>
  <si>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</si>
  <si>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</si>
  <si>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</si>
  <si>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</si>
  <si>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</si>
  <si>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</si>
  <si>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</si>
  <si>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</si>
  <si>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</si>
  <si>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</si>
  <si>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</si>
  <si>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</si>
  <si>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</si>
  <si>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</si>
  <si>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</si>
  <si>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</si>
  <si>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</si>
  <si>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</si>
  <si>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</si>
  <si>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</si>
  <si>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</si>
  <si>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</si>
  <si>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</si>
  <si>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</si>
  <si>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</si>
  <si>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</si>
  <si>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</si>
  <si>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</si>
  <si>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</si>
  <si>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</si>
  <si>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</si>
  <si>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</si>
  <si>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</si>
  <si>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</si>
  <si>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</si>
  <si>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</si>
  <si>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</si>
  <si>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</si>
  <si>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</si>
  <si>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</si>
  <si>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</si>
  <si>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</si>
  <si>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</si>
  <si>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</si>
  <si>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</si>
  <si>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</si>
  <si>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</si>
  <si>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</si>
  <si>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</si>
  <si>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</si>
  <si>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</si>
  <si>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</si>
  <si>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</si>
  <si>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</si>
  <si>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</si>
  <si>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</si>
  <si>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</si>
  <si>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</si>
  <si>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</si>
  <si>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</si>
  <si>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</si>
  <si>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</si>
  <si>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</si>
  <si>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</si>
  <si>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</si>
  <si>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</si>
  <si>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</si>
  <si>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</si>
  <si>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</si>
  <si>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</si>
  <si>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</si>
  <si>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</si>
  <si>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</si>
  <si>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</si>
  <si>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</si>
  <si>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</si>
  <si>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</si>
  <si>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</si>
  <si>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</si>
  <si>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</si>
  <si>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</si>
  <si>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</si>
  <si>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</si>
  <si>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</si>
  <si>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</si>
  <si>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</si>
  <si>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</si>
  <si>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</si>
  <si>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</si>
  <si>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</si>
  <si>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</si>
  <si>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</si>
  <si>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</si>
  <si>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</si>
  <si>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</si>
  <si>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</si>
  <si>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</si>
  <si>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</si>
  <si>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</si>
  <si>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</si>
  <si>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</si>
  <si>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</si>
  <si>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</si>
  <si>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</si>
  <si>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</si>
  <si>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</si>
  <si>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</si>
  <si>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</si>
  <si>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</si>
  <si>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</si>
  <si>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</si>
  <si>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</si>
  <si>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</si>
  <si>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</si>
  <si>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</si>
  <si>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</si>
  <si>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</si>
  <si>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</si>
  <si>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</si>
  <si>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</si>
  <si>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</si>
  <si>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</si>
  <si>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</si>
  <si>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</si>
  <si>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</si>
  <si>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</si>
  <si>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</si>
  <si>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</si>
  <si>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</si>
  <si>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</si>
  <si>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</si>
  <si>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</si>
  <si>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</si>
  <si>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</si>
  <si>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</si>
  <si>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</si>
  <si>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</si>
  <si>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</si>
  <si>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</si>
  <si>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</si>
  <si>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</si>
  <si>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</si>
  <si>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</si>
  <si>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</si>
  <si>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</si>
  <si>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</si>
  <si>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</si>
  <si>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</si>
  <si>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</si>
  <si>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</si>
  <si>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</si>
  <si>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</si>
  <si>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</si>
  <si>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</si>
  <si>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</si>
  <si>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</si>
  <si>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</si>
  <si>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</si>
  <si>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</si>
  <si>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</si>
  <si>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</si>
  <si>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</si>
  <si>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</si>
  <si>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</si>
  <si>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</si>
  <si>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</si>
  <si>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</si>
  <si>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</si>
  <si>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</si>
  <si>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</si>
  <si>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</si>
  <si>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</si>
  <si>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</si>
  <si>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</si>
  <si>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</si>
  <si>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</si>
  <si>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</si>
  <si>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</si>
  <si>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</si>
  <si>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</si>
  <si>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</si>
  <si>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</si>
  <si>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</si>
  <si>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</si>
  <si>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</si>
  <si>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</si>
  <si>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</si>
  <si>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</si>
  <si>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</si>
  <si>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</si>
  <si>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</si>
  <si>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</si>
  <si>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</si>
  <si>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</si>
  <si>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</si>
  <si>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</si>
  <si>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</si>
  <si>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</si>
  <si>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</si>
  <si>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</si>
  <si>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</si>
  <si>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</si>
  <si>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</si>
  <si>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</si>
  <si>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</si>
  <si>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</si>
  <si>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</si>
  <si>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</si>
  <si>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</si>
  <si>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</si>
  <si>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</si>
  <si>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</si>
  <si>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</si>
  <si>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</si>
  <si>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</si>
  <si>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</si>
  <si>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</si>
  <si>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</si>
  <si>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</si>
  <si>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</si>
  <si>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</si>
  <si>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</si>
  <si>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</si>
  <si>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</si>
  <si>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</si>
  <si>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</si>
  <si>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</si>
  <si>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</si>
  <si>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</si>
  <si>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</si>
  <si>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</si>
  <si>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</si>
  <si>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</si>
  <si>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</si>
  <si>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</si>
  <si>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</si>
  <si>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</si>
  <si>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</si>
  <si>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</si>
  <si>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</si>
  <si>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</si>
  <si>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</si>
  <si>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</si>
  <si>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</si>
  <si>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</si>
  <si>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</si>
  <si>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</si>
  <si>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</si>
  <si>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</si>
  <si>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</si>
  <si>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</si>
  <si>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</si>
  <si>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</si>
  <si>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</si>
  <si>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</si>
  <si>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</si>
  <si>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</si>
  <si>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</si>
  <si>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</si>
  <si>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</si>
  <si>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</si>
  <si>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</si>
  <si>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</si>
  <si>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</si>
  <si>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</si>
  <si>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</si>
  <si>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</si>
  <si>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</si>
  <si>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</si>
  <si>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</si>
  <si>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</si>
  <si>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</si>
  <si>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</si>
  <si>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</si>
  <si>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</si>
  <si>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</si>
  <si>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</si>
  <si>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</si>
  <si>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</si>
  <si>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</si>
  <si>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</si>
  <si>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</si>
  <si>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</si>
  <si>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</si>
  <si>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</si>
  <si>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</si>
  <si>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</si>
  <si>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</si>
  <si>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</si>
  <si>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</si>
  <si>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</si>
  <si>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</si>
  <si>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</si>
  <si>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</si>
  <si>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</si>
  <si>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</si>
  <si>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</si>
  <si>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</si>
  <si>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</si>
  <si>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</si>
  <si>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</si>
  <si>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</si>
  <si>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</si>
  <si>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</si>
  <si>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</si>
  <si>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</si>
  <si>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</si>
  <si>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</si>
  <si>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</si>
  <si>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</si>
  <si>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</si>
  <si>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</si>
  <si>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</si>
  <si>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</si>
  <si>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</si>
  <si>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</si>
  <si>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</si>
  <si>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</si>
  <si>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</si>
  <si>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</si>
  <si>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</si>
  <si>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</si>
  <si>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</si>
  <si>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</si>
  <si>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</si>
  <si>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</si>
  <si>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</si>
  <si>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</si>
  <si>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</si>
  <si>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</si>
  <si>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</si>
  <si>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</si>
  <si>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</si>
  <si>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</si>
  <si>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</si>
  <si>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</si>
  <si>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</si>
  <si>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</si>
  <si>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</si>
  <si>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</si>
  <si>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</si>
  <si>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</si>
  <si>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</si>
  <si>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</si>
  <si>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</si>
  <si>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</si>
  <si>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</si>
  <si>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</si>
  <si>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</si>
  <si>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</si>
  <si>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</si>
  <si>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</si>
  <si>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</si>
  <si>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</si>
  <si>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</si>
  <si>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</si>
  <si>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</si>
  <si>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</si>
  <si>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</si>
  <si>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</si>
  <si>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</si>
  <si>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</si>
  <si>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</si>
  <si>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</si>
  <si>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</si>
  <si>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</si>
  <si>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</si>
  <si>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</si>
  <si>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</si>
  <si>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</si>
  <si>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</si>
  <si>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</si>
  <si>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</si>
  <si>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</si>
  <si>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</si>
  <si>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</si>
  <si>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</si>
  <si>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</si>
  <si>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</si>
  <si>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</si>
  <si>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</si>
  <si>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</si>
  <si>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</si>
  <si>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</si>
  <si>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</si>
  <si>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</si>
  <si>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</si>
  <si>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</si>
  <si>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</si>
  <si>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</si>
  <si>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</si>
  <si>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</si>
  <si>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</si>
  <si>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</si>
  <si>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</si>
  <si>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</si>
  <si>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</si>
  <si>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</si>
  <si>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</si>
  <si>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</si>
  <si>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</si>
  <si>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</si>
  <si>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</si>
  <si>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</si>
  <si>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</si>
  <si>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</si>
  <si>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</si>
  <si>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</si>
  <si>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</si>
  <si>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</si>
  <si>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</si>
  <si>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</si>
  <si>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</si>
  <si>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</si>
  <si>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</si>
  <si>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</si>
  <si>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</si>
  <si>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</si>
  <si>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</si>
  <si>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</si>
  <si>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</si>
  <si>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</si>
  <si>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</si>
  <si>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</si>
  <si>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</si>
  <si>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</si>
  <si>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</si>
  <si>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</si>
  <si>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</si>
  <si>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</si>
  <si>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</si>
  <si>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</si>
  <si>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</si>
  <si>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</si>
  <si>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</si>
  <si>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</si>
  <si>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</si>
  <si>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</si>
  <si>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</si>
  <si>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</si>
  <si>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</si>
  <si>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</si>
  <si>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</si>
  <si>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</si>
  <si>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</si>
  <si>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</si>
  <si>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</si>
  <si>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</si>
  <si>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</si>
  <si>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</si>
  <si>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</si>
  <si>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</si>
  <si>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</si>
  <si>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</si>
  <si>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</si>
  <si>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</si>
  <si>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</si>
  <si>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</si>
  <si>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</si>
  <si>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</si>
  <si>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</si>
  <si>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</si>
  <si>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</si>
  <si>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</si>
  <si>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</si>
  <si>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</si>
  <si>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</si>
  <si>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</si>
  <si>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</si>
  <si>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</si>
  <si>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</si>
  <si>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</si>
  <si>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</si>
  <si>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</si>
  <si>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</si>
  <si>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</si>
  <si>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</si>
  <si>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</si>
  <si>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</si>
  <si>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</si>
  <si>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</si>
  <si>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</si>
  <si>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</si>
  <si>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</si>
  <si>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</si>
  <si>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</si>
  <si>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</si>
  <si>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</si>
  <si>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</si>
  <si>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</si>
  <si>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</si>
  <si>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</si>
  <si>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</si>
  <si>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</si>
  <si>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</si>
  <si>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</si>
  <si>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</si>
  <si>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</si>
  <si>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</si>
  <si>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</si>
  <si>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</si>
  <si>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</si>
  <si>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</si>
  <si>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</si>
  <si>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</si>
  <si>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</si>
  <si>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</si>
  <si>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</si>
  <si>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</si>
  <si>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</si>
  <si>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</si>
  <si>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</si>
  <si>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</si>
  <si>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</si>
  <si>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</si>
  <si>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</si>
  <si>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</si>
  <si>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</si>
  <si>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</si>
  <si>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</si>
  <si>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</si>
  <si>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</si>
  <si>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</si>
  <si>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</si>
  <si>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</si>
  <si>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</si>
  <si>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</si>
  <si>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</si>
  <si>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</si>
  <si>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</si>
  <si>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</si>
  <si>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</si>
  <si>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</si>
  <si>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</si>
  <si>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</si>
  <si>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</si>
  <si>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</si>
  <si>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</si>
  <si>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</si>
  <si>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</si>
  <si>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</si>
  <si>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</si>
  <si>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</si>
  <si>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</si>
  <si>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</si>
  <si>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</si>
  <si>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</si>
  <si>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</si>
  <si>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</si>
  <si>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</si>
  <si>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</si>
  <si>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</si>
  <si>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</si>
  <si>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</si>
  <si>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</si>
  <si>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</si>
  <si>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</si>
  <si>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</si>
  <si>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</si>
  <si>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</si>
  <si>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</si>
  <si>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</si>
  <si>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</si>
  <si>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</si>
  <si>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</si>
  <si>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</si>
  <si>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</si>
  <si>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</si>
  <si>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</si>
  <si>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</si>
  <si>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</si>
  <si>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</si>
  <si>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</si>
  <si>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</si>
  <si>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</si>
  <si>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</si>
  <si>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</si>
  <si>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</si>
  <si>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</si>
  <si>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</si>
  <si>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</si>
  <si>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</si>
  <si>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</si>
  <si>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</si>
  <si>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</si>
  <si>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</si>
  <si>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</si>
  <si>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</si>
  <si>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</si>
  <si>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</si>
  <si>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</si>
  <si>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</si>
  <si>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</si>
  <si>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</si>
  <si>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</si>
  <si>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</si>
  <si>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</si>
  <si>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</si>
  <si>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</si>
  <si>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</si>
  <si>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</si>
  <si>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</si>
  <si>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</si>
  <si>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</si>
  <si>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</si>
  <si>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</si>
  <si>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</si>
  <si>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</si>
  <si>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</si>
  <si>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</si>
  <si>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</si>
  <si>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</si>
  <si>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</si>
  <si>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</si>
  <si>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</si>
  <si>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</si>
  <si>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</si>
  <si>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</si>
  <si>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</si>
  <si>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</si>
  <si>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</si>
  <si>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</si>
  <si>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</si>
  <si>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</si>
  <si>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</si>
  <si>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</si>
  <si>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</si>
  <si>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</si>
  <si>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</si>
  <si>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</si>
  <si>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</si>
  <si>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</si>
  <si>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</si>
  <si>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</si>
  <si>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</si>
  <si>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</si>
  <si>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</si>
  <si>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</si>
  <si>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</si>
  <si>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</si>
  <si>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</si>
  <si>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</si>
  <si>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</si>
  <si>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</si>
  <si>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</si>
  <si>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</si>
  <si>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</si>
  <si>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</si>
  <si>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</si>
  <si>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</si>
  <si>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</si>
  <si>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</si>
  <si>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</si>
  <si>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</si>
  <si>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</si>
  <si>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</si>
  <si>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</si>
  <si>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</si>
  <si>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</si>
  <si>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</si>
  <si>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</si>
  <si>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</si>
  <si>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</si>
  <si>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</si>
  <si>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</si>
  <si>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</si>
  <si>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</si>
  <si>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</si>
  <si>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</si>
  <si>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</si>
  <si>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</si>
  <si>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</si>
  <si>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</si>
  <si>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</si>
  <si>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</si>
  <si>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</si>
  <si>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</si>
  <si>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</si>
  <si>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</si>
  <si>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</si>
  <si>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</si>
  <si>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</si>
  <si>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</si>
  <si>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</si>
  <si>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</si>
  <si>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</si>
  <si>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</si>
  <si>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</si>
  <si>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</si>
  <si>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</si>
  <si>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</si>
  <si>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</si>
  <si>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</si>
  <si>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</si>
  <si>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</si>
  <si>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</si>
  <si>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</si>
  <si>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</si>
  <si>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</si>
  <si>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</si>
  <si>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</si>
  <si>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</si>
  <si>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</si>
  <si>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</si>
  <si>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</si>
  <si>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</si>
  <si>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</si>
  <si>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</si>
  <si>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</si>
  <si>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</si>
  <si>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</si>
  <si>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</si>
  <si>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</si>
  <si>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</si>
  <si>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</si>
  <si>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</si>
  <si>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</si>
  <si>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</si>
  <si>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</si>
  <si>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</si>
  <si>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</si>
  <si>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</si>
  <si>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</si>
  <si>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</si>
  <si>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</si>
  <si>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</si>
  <si>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</si>
  <si>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</si>
  <si>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</si>
  <si>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</si>
  <si>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</si>
  <si>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</si>
  <si>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</si>
  <si>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</si>
  <si>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</si>
  <si>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</si>
  <si>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</si>
  <si>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</si>
  <si>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</si>
  <si>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</si>
  <si>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</si>
  <si>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</si>
  <si>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</si>
  <si>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</si>
  <si>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</si>
  <si>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</si>
  <si>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</si>
  <si>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</si>
  <si>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</si>
  <si>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</si>
  <si>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</si>
  <si>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</si>
  <si>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</si>
  <si>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</si>
  <si>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</si>
  <si>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</si>
  <si>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</si>
  <si>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</si>
  <si>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</si>
  <si>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</si>
  <si>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</si>
  <si>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</si>
  <si>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</si>
  <si>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</si>
  <si>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</si>
  <si>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</si>
  <si>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</si>
  <si>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</si>
  <si>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</si>
  <si>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</si>
  <si>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</si>
  <si>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</si>
  <si>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</si>
  <si>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</si>
  <si>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</si>
  <si>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</si>
  <si>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</si>
  <si>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</si>
  <si>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</si>
  <si>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</si>
  <si>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</si>
  <si>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</si>
  <si>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</si>
  <si>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</si>
  <si>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</si>
  <si>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</si>
  <si>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</si>
  <si>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</si>
  <si>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</si>
  <si>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</si>
  <si>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</si>
  <si>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</si>
  <si>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</si>
  <si>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</si>
  <si>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</si>
  <si>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</si>
  <si>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</si>
  <si>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</si>
  <si>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</si>
  <si>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</si>
  <si>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</si>
  <si>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</si>
  <si>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</si>
  <si>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</si>
  <si>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</si>
  <si>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</si>
  <si>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</si>
  <si>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</si>
  <si>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</si>
  <si>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</si>
  <si>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</si>
  <si>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</si>
  <si>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</si>
  <si>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</si>
  <si>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</si>
  <si>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</si>
  <si>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</si>
  <si>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</si>
  <si>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</si>
  <si>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</si>
  <si>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</si>
  <si>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</si>
  <si>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</si>
  <si>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</si>
  <si>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</si>
  <si>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</si>
  <si>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</si>
  <si>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</si>
  <si>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</si>
  <si>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</si>
  <si>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</si>
  <si>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</si>
  <si>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</si>
  <si>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</si>
  <si>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</si>
  <si>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</si>
  <si>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</si>
  <si>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</si>
  <si>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</si>
  <si>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</si>
  <si>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</si>
  <si>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</si>
  <si>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</si>
  <si>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</si>
  <si>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</si>
  <si>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</si>
  <si>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</si>
  <si>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</si>
  <si>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</si>
  <si>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</si>
  <si>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</si>
  <si>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</si>
  <si>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</si>
  <si>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</si>
  <si>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</si>
  <si>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</si>
  <si>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</si>
  <si>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</si>
  <si>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</si>
  <si>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</si>
  <si>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</si>
  <si>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</si>
  <si>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</si>
  <si>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</si>
  <si>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</si>
  <si>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</si>
  <si>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</si>
  <si>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</si>
  <si>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</si>
  <si>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</si>
  <si>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</si>
  <si>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</si>
  <si>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</si>
  <si>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</si>
  <si>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</si>
  <si>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</si>
  <si>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</si>
  <si>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</si>
  <si>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</si>
  <si>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</si>
  <si>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</si>
  <si>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</si>
  <si>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</si>
  <si>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</si>
  <si>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</si>
  <si>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</si>
  <si>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</si>
  <si>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</si>
  <si>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</si>
  <si>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</si>
  <si>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</si>
  <si>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</si>
  <si>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</si>
  <si>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</si>
  <si>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</si>
  <si>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</si>
  <si>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</si>
  <si>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</si>
  <si>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</si>
  <si>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</si>
  <si>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</si>
  <si>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</si>
  <si>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</si>
  <si>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</si>
  <si>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</si>
  <si>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</si>
  <si>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</si>
  <si>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</si>
  <si>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</si>
  <si>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</si>
  <si>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</si>
  <si>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</si>
  <si>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</si>
  <si>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</si>
  <si>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</si>
  <si>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</si>
  <si>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</si>
  <si>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</si>
  <si>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</si>
  <si>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</si>
  <si>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</si>
  <si>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</si>
  <si>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</si>
  <si>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</si>
  <si>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</si>
  <si>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</si>
  <si>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</si>
  <si>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</si>
  <si>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</si>
  <si>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</si>
  <si>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</si>
  <si>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</si>
  <si>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</si>
  <si>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</si>
  <si>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</si>
  <si>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</si>
  <si>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</si>
  <si>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</si>
  <si>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</si>
  <si>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</si>
  <si>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</si>
  <si>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</si>
  <si>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</si>
  <si>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</si>
  <si>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</si>
  <si>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</si>
  <si>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</si>
  <si>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</si>
  <si>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</si>
  <si>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</si>
  <si>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</si>
  <si>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</si>
  <si>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</si>
  <si>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</si>
  <si>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</si>
  <si>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</si>
  <si>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</si>
  <si>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</si>
  <si>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</si>
  <si>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</si>
  <si>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</si>
  <si>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</si>
  <si>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</si>
  <si>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</si>
  <si>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</si>
  <si>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</si>
  <si>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</si>
  <si>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</si>
  <si>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</si>
  <si>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</si>
  <si>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</si>
  <si>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</si>
  <si>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</si>
  <si>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</si>
  <si>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</si>
  <si>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</si>
  <si>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</si>
  <si>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</si>
  <si>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</si>
  <si>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</si>
  <si>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</si>
  <si>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</si>
  <si>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</si>
  <si>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</si>
  <si>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</si>
  <si>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</si>
  <si>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</si>
  <si>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</si>
  <si>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</si>
  <si>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</si>
  <si>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</si>
  <si>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</si>
  <si>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</si>
  <si>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</si>
  <si>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</si>
  <si>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</si>
  <si>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</si>
  <si>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</si>
  <si>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</si>
  <si>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</si>
  <si>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</si>
  <si>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</si>
  <si>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</si>
  <si>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</si>
  <si>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</si>
  <si>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</si>
  <si>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</si>
  <si>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</si>
  <si>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</si>
  <si>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</si>
  <si>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</si>
  <si>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</si>
  <si>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</si>
  <si>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</si>
  <si>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</si>
  <si>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</si>
  <si>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</si>
  <si>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</si>
  <si>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</si>
  <si>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</si>
  <si>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</si>
  <si>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</si>
  <si>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</si>
  <si>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</si>
  <si>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</si>
  <si>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</si>
  <si>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</si>
  <si>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</si>
  <si>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</si>
  <si>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</si>
  <si>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</si>
  <si>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</si>
  <si>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</si>
  <si>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</si>
  <si>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</si>
  <si>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</si>
  <si>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</si>
  <si>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</si>
  <si>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</si>
  <si>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</si>
  <si>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</si>
  <si>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</si>
  <si>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</si>
  <si>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</si>
  <si>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</si>
  <si>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</si>
  <si>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</si>
  <si>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</si>
  <si>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</si>
  <si>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</si>
  <si>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</si>
  <si>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</si>
  <si>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</si>
  <si>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</si>
  <si>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</si>
  <si>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</si>
  <si>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</si>
  <si>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</si>
  <si>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</si>
  <si>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</si>
  <si>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</si>
  <si>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</si>
  <si>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</si>
  <si>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</si>
  <si>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</si>
  <si>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</si>
  <si>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</si>
  <si>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</si>
  <si>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</si>
  <si>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</si>
  <si>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</si>
  <si>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</si>
  <si>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</si>
  <si>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</si>
  <si>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</si>
  <si>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</si>
  <si>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</si>
  <si>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</si>
  <si>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</si>
  <si>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</si>
  <si>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</si>
  <si>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</si>
  <si>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</si>
  <si>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</si>
  <si>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</si>
  <si>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</si>
  <si>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</si>
  <si>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</si>
  <si>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</si>
  <si>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</si>
  <si>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</si>
  <si>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</si>
  <si>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</si>
  <si>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</si>
  <si>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</si>
  <si>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</si>
  <si>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</si>
  <si>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</si>
  <si>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</si>
  <si>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</si>
  <si>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</si>
  <si>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</si>
  <si>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</si>
  <si>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</si>
  <si>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</si>
  <si>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</si>
  <si>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</si>
  <si>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</si>
  <si>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</si>
  <si>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</si>
  <si>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</si>
  <si>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</si>
  <si>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</si>
  <si>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</si>
  <si>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</si>
  <si>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</si>
  <si>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</si>
  <si>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</si>
  <si>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</si>
  <si>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</si>
  <si>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</si>
  <si>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</si>
  <si>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</si>
  <si>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</si>
  <si>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</si>
  <si>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</si>
  <si>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</si>
  <si>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</si>
  <si>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</si>
  <si>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</si>
  <si>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</si>
  <si>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</si>
  <si>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</si>
  <si>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</si>
  <si>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</si>
  <si>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</si>
  <si>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</si>
  <si>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</si>
  <si>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</si>
  <si>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</si>
  <si>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</si>
  <si>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</si>
  <si>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</si>
  <si>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</si>
  <si>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</si>
  <si>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</si>
  <si>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</si>
  <si>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</si>
  <si>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</si>
  <si>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</si>
  <si>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</si>
  <si>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</si>
  <si>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</si>
  <si>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</si>
  <si>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</si>
  <si>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</si>
  <si>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</si>
  <si>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</si>
  <si>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</si>
  <si>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</si>
  <si>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</si>
  <si>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</si>
  <si>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</si>
  <si>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</si>
  <si>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</si>
  <si>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</si>
  <si>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</si>
  <si>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</si>
  <si>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</si>
  <si>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</si>
  <si>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</si>
  <si>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</si>
  <si>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</si>
  <si>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</si>
  <si>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</si>
  <si>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</si>
  <si>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</si>
  <si>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</si>
  <si>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</si>
  <si>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</si>
  <si>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</si>
  <si>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</si>
  <si>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</si>
  <si>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</si>
  <si>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</si>
  <si>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</si>
  <si>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</si>
  <si>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</si>
  <si>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</si>
  <si>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</si>
  <si>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</si>
  <si>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</si>
  <si>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</si>
  <si>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</si>
  <si>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</si>
  <si>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</si>
  <si>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</si>
  <si>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</si>
  <si>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</si>
  <si>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</si>
  <si>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</si>
  <si>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</si>
  <si>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</si>
  <si>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</si>
  <si>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</si>
  <si>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</si>
  <si>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</si>
  <si>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</si>
  <si>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</si>
  <si>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</si>
  <si>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</si>
  <si>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</si>
  <si>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</si>
  <si>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</si>
  <si>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</si>
  <si>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</si>
  <si>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</si>
  <si>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</si>
  <si>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</si>
  <si>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</si>
  <si>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</si>
  <si>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</si>
  <si>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</si>
  <si>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</si>
  <si>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</si>
  <si>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</si>
  <si>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</si>
  <si>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</si>
  <si>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</si>
  <si>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</si>
  <si>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</si>
  <si>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</si>
  <si>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</si>
  <si>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</si>
  <si>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</si>
  <si>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</si>
  <si>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</si>
  <si>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</si>
  <si>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</si>
  <si>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</si>
  <si>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</si>
  <si>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</si>
  <si>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</si>
  <si>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</si>
  <si>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</si>
  <si>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</si>
  <si>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</si>
  <si>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</si>
  <si>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</si>
  <si>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</si>
  <si>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</si>
  <si>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</si>
  <si>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</si>
  <si>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</si>
  <si>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</si>
  <si>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</si>
  <si>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</si>
  <si>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</si>
  <si>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</si>
  <si>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</si>
  <si>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</si>
  <si>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</si>
  <si>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</si>
  <si>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</si>
  <si>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</si>
  <si>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</si>
  <si>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</si>
  <si>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</si>
  <si>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</si>
  <si>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</si>
  <si>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</si>
  <si>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</si>
  <si>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</si>
  <si>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</si>
  <si>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</si>
  <si>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</si>
  <si>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</si>
  <si>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</si>
  <si>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</si>
  <si>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</si>
  <si>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</si>
  <si>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</si>
  <si>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</si>
  <si>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</si>
  <si>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</si>
  <si>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</si>
  <si>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</si>
  <si>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</si>
  <si>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</si>
  <si>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</si>
  <si>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</si>
  <si>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</si>
  <si>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</si>
  <si>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</si>
  <si>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</si>
  <si>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</si>
  <si>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</si>
  <si>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</si>
  <si>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</si>
  <si>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</si>
  <si>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</si>
  <si>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</si>
  <si>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</si>
  <si>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</si>
  <si>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</si>
  <si>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</si>
  <si>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</si>
  <si>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</si>
  <si>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</si>
  <si>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</si>
  <si>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</si>
  <si>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</si>
  <si>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</si>
  <si>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</si>
  <si>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</si>
  <si>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</si>
  <si>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</si>
  <si>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</si>
  <si>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</si>
  <si>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</si>
  <si>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</si>
  <si>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</si>
  <si>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</si>
  <si>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</si>
  <si>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</si>
  <si>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</si>
  <si>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</si>
  <si>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</si>
  <si>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</si>
  <si>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</si>
  <si>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</si>
  <si>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</si>
  <si>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</si>
  <si>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</si>
  <si>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</si>
  <si>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</si>
  <si>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</si>
  <si>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</si>
  <si>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</si>
  <si>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</si>
  <si>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</si>
  <si>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</si>
  <si>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</si>
  <si>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</si>
  <si>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</si>
  <si>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</si>
  <si>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</si>
  <si>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</si>
  <si>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</si>
  <si>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</si>
  <si>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</si>
  <si>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</si>
  <si>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</si>
  <si>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</si>
  <si>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</si>
  <si>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</si>
  <si>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</si>
  <si>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</si>
  <si>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</si>
  <si>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</si>
  <si>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</si>
  <si>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</si>
  <si>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</si>
  <si>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</si>
  <si>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</si>
  <si>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</si>
  <si>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</si>
  <si>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</si>
  <si>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</si>
  <si>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</si>
  <si>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</si>
  <si>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</si>
  <si>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</si>
  <si>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</si>
  <si>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</si>
  <si>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</si>
  <si>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</si>
  <si>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</si>
  <si>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</si>
  <si>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</si>
  <si>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</si>
  <si>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</si>
  <si>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</si>
  <si>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</si>
  <si>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</si>
  <si>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</si>
  <si>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</si>
  <si>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</si>
  <si>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</si>
  <si>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</si>
  <si>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</si>
  <si>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</si>
  <si>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</si>
  <si>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</si>
  <si>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</si>
  <si>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</si>
  <si>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</si>
  <si>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</si>
  <si>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</si>
  <si>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</si>
  <si>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</si>
  <si>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</si>
  <si>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</si>
  <si>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</si>
  <si>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</si>
  <si>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</si>
  <si>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</si>
  <si>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</si>
  <si>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</si>
  <si>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</si>
  <si>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</si>
  <si>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</si>
  <si>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</si>
  <si>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</si>
  <si>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</si>
  <si>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</si>
  <si>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</si>
  <si>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</si>
  <si>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</si>
  <si>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</si>
  <si>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</si>
  <si>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</si>
  <si>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</si>
  <si>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</si>
  <si>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</si>
  <si>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</si>
  <si>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</si>
  <si>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</si>
  <si>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</si>
  <si>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</si>
  <si>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</si>
  <si>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</si>
  <si>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</si>
  <si>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</si>
  <si>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</si>
  <si>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</si>
  <si>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</si>
  <si>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</si>
  <si>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</si>
  <si>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</si>
  <si>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</si>
  <si>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</si>
  <si>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</si>
  <si>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</si>
  <si>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</si>
  <si>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</si>
  <si>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</si>
  <si>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</si>
  <si>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</si>
  <si>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</si>
  <si>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</si>
  <si>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</si>
  <si>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</si>
  <si>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</si>
  <si>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</si>
  <si>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</si>
  <si>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</si>
  <si>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</si>
  <si>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</si>
  <si>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</si>
  <si>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</si>
  <si>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</si>
  <si>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</si>
  <si>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</si>
  <si>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</si>
  <si>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</si>
  <si>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</si>
  <si>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</si>
  <si>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</si>
  <si>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</si>
  <si>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</si>
  <si>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</si>
  <si>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</si>
  <si>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</si>
  <si>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</si>
  <si>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</si>
  <si>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</si>
  <si>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</si>
  <si>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</si>
  <si>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</si>
  <si>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</si>
  <si>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</si>
  <si>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</si>
  <si>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</si>
  <si>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</si>
  <si>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</si>
  <si>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</si>
  <si>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</si>
  <si>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</si>
  <si>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</si>
  <si>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</si>
  <si>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</si>
  <si>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</si>
  <si>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</si>
  <si>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</si>
  <si>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</si>
  <si>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</si>
  <si>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</si>
  <si>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</si>
  <si>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</si>
  <si>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</si>
  <si>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</si>
  <si>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</si>
  <si>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</si>
  <si>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</si>
  <si>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</si>
  <si>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</si>
  <si>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</si>
  <si>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</si>
  <si>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</si>
  <si>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</si>
  <si>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</si>
  <si>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</si>
  <si>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</si>
  <si>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</si>
  <si>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</si>
  <si>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</si>
  <si>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</si>
  <si>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</si>
  <si>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</si>
  <si>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</si>
  <si>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</si>
  <si>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</si>
  <si>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</si>
  <si>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</si>
  <si>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</si>
  <si>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</si>
  <si>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</si>
  <si>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</si>
  <si>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</si>
  <si>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</si>
  <si>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</si>
  <si>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</si>
  <si>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</si>
  <si>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</si>
  <si>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</si>
  <si>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</si>
  <si>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</si>
  <si>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</si>
  <si>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</si>
  <si>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</si>
  <si>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</si>
  <si>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</si>
  <si>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</si>
  <si>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</si>
  <si>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</si>
  <si>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</si>
  <si>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</si>
  <si>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</si>
  <si>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</si>
  <si>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</si>
  <si>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</si>
  <si>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</si>
  <si>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</si>
  <si>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</si>
  <si>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</si>
  <si>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</si>
  <si>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</si>
  <si>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</si>
  <si>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</si>
  <si>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</si>
  <si>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</si>
  <si>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</si>
  <si>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</si>
  <si>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</si>
  <si>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</si>
  <si>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</si>
  <si>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</si>
  <si>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</si>
  <si>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</si>
  <si>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</si>
  <si>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</si>
  <si>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</si>
  <si>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</si>
  <si>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</si>
  <si>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</si>
  <si>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</si>
  <si>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</si>
  <si>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</si>
  <si>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</si>
  <si>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</si>
  <si>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</si>
  <si>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</si>
  <si>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</si>
  <si>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</si>
  <si>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</si>
  <si>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</si>
  <si>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</si>
  <si>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</si>
  <si>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</si>
  <si>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</si>
  <si>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</si>
  <si>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</si>
  <si>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</si>
  <si>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</si>
  <si>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</si>
  <si>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</si>
  <si>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</si>
  <si>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</si>
  <si>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</si>
  <si>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</si>
  <si>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</si>
  <si>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</si>
  <si>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</si>
  <si>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</si>
  <si>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</si>
  <si>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</si>
  <si>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</si>
  <si>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</si>
  <si>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</si>
  <si>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</si>
  <si>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</si>
  <si>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</si>
  <si>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</si>
  <si>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</si>
  <si>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</si>
  <si>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</si>
  <si>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</si>
  <si>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</si>
  <si>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</si>
  <si>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</si>
  <si>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</si>
  <si>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</si>
  <si>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</si>
  <si>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</si>
  <si>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</si>
  <si>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</si>
  <si>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</si>
  <si>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</si>
  <si>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</si>
  <si>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</si>
  <si>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</si>
  <si>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</si>
  <si>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</si>
  <si>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</si>
  <si>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</si>
  <si>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</si>
  <si>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</si>
  <si>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</si>
  <si>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</si>
  <si>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</si>
  <si>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</si>
  <si>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</si>
  <si>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</si>
  <si>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</si>
  <si>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</si>
  <si>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</si>
  <si>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</si>
  <si>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</si>
  <si>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</si>
  <si>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</si>
  <si>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</si>
  <si>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</si>
  <si>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</si>
  <si>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</si>
  <si>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</si>
  <si>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</si>
  <si>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</si>
  <si>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</si>
  <si>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</si>
  <si>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</si>
  <si>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</si>
  <si>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</si>
  <si>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</si>
  <si>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</si>
  <si>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</si>
  <si>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</si>
  <si>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</si>
  <si>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</si>
  <si>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</si>
  <si>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</si>
  <si>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</si>
  <si>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</si>
  <si>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</si>
  <si>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</si>
  <si>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</si>
  <si>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</si>
  <si>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</si>
  <si>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</si>
  <si>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</si>
  <si>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</si>
  <si>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</si>
  <si>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</si>
  <si>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</si>
  <si>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</si>
  <si>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</si>
  <si>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</si>
  <si>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</si>
  <si>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</si>
  <si>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</si>
  <si>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</si>
  <si>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</si>
  <si>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</si>
  <si>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</si>
  <si>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</si>
  <si>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</si>
  <si>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</si>
  <si>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</si>
  <si>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</si>
  <si>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</si>
  <si>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</si>
  <si>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</si>
  <si>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</si>
  <si>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</si>
  <si>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</si>
  <si>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</si>
  <si>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</si>
  <si>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</si>
  <si>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</si>
  <si>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</si>
  <si>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</si>
  <si>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</si>
  <si>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</si>
  <si>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</si>
  <si>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</si>
  <si>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</si>
  <si>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</si>
  <si>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</si>
  <si>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</si>
  <si>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</si>
  <si>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</si>
  <si>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</si>
  <si>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</si>
  <si>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</si>
  <si>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</si>
  <si>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</si>
  <si>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</si>
  <si>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</si>
  <si>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</si>
  <si>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</si>
  <si>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</si>
  <si>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</si>
  <si>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</si>
  <si>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</si>
  <si>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</si>
  <si>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</si>
  <si>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</si>
  <si>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</si>
  <si>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</si>
  <si>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</si>
  <si>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</si>
  <si>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</si>
  <si>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</si>
  <si>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</si>
  <si>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</si>
  <si>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</si>
  <si>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</si>
  <si>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</si>
  <si>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</si>
  <si>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</si>
  <si>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</si>
  <si>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</si>
  <si>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</si>
  <si>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</si>
  <si>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</si>
  <si>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</si>
  <si>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</si>
  <si>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</si>
  <si>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</si>
  <si>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</si>
  <si>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</si>
  <si>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</si>
  <si>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</si>
  <si>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</si>
  <si>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</si>
  <si>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</si>
  <si>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</si>
  <si>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</si>
  <si>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</si>
  <si>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</si>
  <si>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</si>
  <si>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</si>
  <si>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</si>
  <si>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</si>
  <si>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</si>
  <si>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</si>
  <si>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</si>
  <si>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</si>
  <si>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</si>
  <si>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</si>
  <si>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</si>
  <si>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</si>
  <si>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</si>
  <si>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</si>
  <si>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</si>
  <si>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</si>
  <si>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</si>
  <si>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</si>
  <si>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</si>
  <si>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</si>
  <si>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</si>
  <si>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</si>
  <si>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</si>
  <si>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</si>
  <si>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</si>
  <si>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</si>
  <si>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</si>
  <si>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</si>
  <si>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</si>
  <si>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</si>
  <si>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</si>
  <si>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</si>
  <si>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</si>
  <si>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</si>
  <si>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</si>
  <si>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</si>
  <si>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</si>
  <si>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</si>
  <si>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</si>
  <si>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</si>
  <si>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</si>
  <si>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</si>
  <si>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</si>
  <si>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</si>
  <si>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</si>
  <si>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</si>
  <si>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</si>
  <si>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</si>
  <si>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</si>
  <si>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</si>
  <si>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</si>
  <si>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</si>
  <si>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</si>
  <si>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</si>
  <si>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</si>
  <si>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</si>
  <si>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</si>
  <si>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</si>
  <si>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</si>
  <si>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</si>
  <si>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</si>
  <si>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</si>
  <si>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</si>
  <si>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</si>
  <si>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</si>
  <si>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</si>
  <si>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</si>
  <si>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</si>
  <si>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</si>
  <si>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</si>
  <si>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</si>
  <si>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</si>
  <si>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</si>
  <si>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</si>
  <si>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</si>
  <si>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</si>
  <si>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</si>
  <si>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</si>
  <si>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</si>
  <si>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</si>
  <si>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</si>
  <si>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</si>
  <si>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</si>
  <si>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</si>
  <si>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</si>
  <si>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</si>
  <si>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</si>
  <si>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</si>
  <si>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</si>
  <si>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</si>
  <si>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</si>
  <si>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</si>
  <si>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</si>
  <si>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</si>
  <si>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</si>
  <si>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</si>
  <si>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</si>
  <si>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</si>
  <si>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</si>
  <si>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</si>
  <si>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</si>
  <si>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</si>
  <si>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</si>
  <si>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</si>
  <si>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</si>
  <si>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</si>
  <si>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</si>
  <si>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</si>
  <si>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</si>
  <si>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</si>
  <si>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</si>
  <si>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</si>
  <si>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</si>
  <si>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</si>
  <si>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</si>
  <si>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</si>
  <si>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</si>
  <si>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</si>
  <si>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</si>
  <si>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</si>
  <si>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</si>
  <si>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</si>
  <si>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</si>
  <si>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</si>
  <si>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</si>
  <si>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</si>
  <si>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</si>
  <si>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</si>
  <si>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</si>
  <si>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</si>
  <si>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</si>
  <si>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</si>
  <si>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</si>
  <si>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</si>
  <si>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</si>
  <si>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</si>
  <si>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</si>
  <si>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</si>
  <si>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</si>
  <si>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</si>
  <si>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</si>
  <si>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</si>
  <si>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</si>
  <si>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</si>
  <si>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</si>
  <si>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</si>
  <si>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</si>
  <si>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</si>
  <si>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</si>
  <si>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</si>
  <si>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</si>
  <si>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</si>
  <si>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</si>
  <si>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</si>
  <si>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</si>
  <si>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</si>
  <si>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</si>
  <si>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</si>
  <si>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</si>
  <si>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</si>
  <si>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</si>
  <si>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</si>
  <si>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</si>
  <si>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</si>
  <si>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</si>
  <si>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</si>
  <si>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</si>
  <si>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</si>
  <si>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</si>
  <si>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</si>
  <si>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</si>
  <si>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</si>
  <si>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</si>
  <si>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</si>
  <si>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</si>
  <si>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</si>
  <si>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</si>
  <si>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</si>
  <si>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</si>
  <si>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</si>
  <si>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</si>
  <si>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</si>
  <si>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</si>
  <si>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</si>
  <si>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</si>
  <si>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</si>
  <si>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</si>
  <si>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</si>
  <si>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</si>
  <si>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</si>
  <si>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</si>
  <si>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</si>
  <si>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</si>
  <si>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</si>
  <si>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</si>
  <si>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</si>
  <si>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</si>
  <si>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</si>
  <si>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</si>
  <si>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</si>
  <si>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</si>
  <si>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</si>
  <si>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</si>
  <si>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</si>
  <si>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</si>
  <si>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</si>
  <si>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</si>
  <si>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</si>
  <si>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</si>
  <si>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</si>
  <si>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</si>
  <si>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</si>
  <si>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</si>
  <si>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</si>
  <si>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</si>
  <si>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</si>
  <si>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</si>
  <si>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</si>
  <si>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</si>
  <si>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</si>
  <si>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</si>
  <si>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</si>
  <si>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</si>
  <si>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</si>
  <si>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</si>
  <si>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</si>
  <si>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</si>
  <si>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</si>
  <si>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</si>
  <si>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</si>
  <si>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</si>
  <si>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</si>
  <si>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</si>
  <si>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</si>
  <si>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</si>
  <si>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</si>
  <si>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</si>
  <si>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</si>
  <si>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</si>
  <si>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</si>
  <si>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</si>
  <si>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</si>
  <si>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</si>
  <si>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</si>
  <si>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</si>
  <si>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</si>
  <si>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</si>
  <si>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</si>
  <si>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</si>
  <si>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</si>
  <si>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</si>
  <si>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</si>
  <si>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</si>
  <si>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</si>
  <si>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</si>
  <si>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</si>
  <si>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</si>
  <si>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</si>
  <si>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</si>
  <si>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</si>
  <si>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</si>
  <si>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</si>
  <si>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</si>
  <si>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</si>
  <si>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</si>
  <si>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</si>
  <si>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</si>
  <si>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</si>
  <si>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</si>
  <si>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</si>
  <si>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</si>
  <si>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</si>
  <si>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</si>
  <si>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</si>
  <si>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</si>
  <si>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</si>
  <si>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</si>
  <si>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</si>
  <si>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</si>
  <si>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</si>
  <si>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</si>
  <si>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</si>
  <si>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</si>
  <si>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</si>
  <si>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</si>
  <si>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</si>
  <si>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</si>
  <si>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</si>
  <si>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</si>
  <si>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</si>
  <si>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</si>
  <si>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</si>
  <si>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</si>
  <si>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</si>
  <si>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</si>
  <si>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</si>
  <si>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</si>
  <si>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</si>
  <si>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</si>
  <si>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</si>
  <si>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</si>
  <si>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</si>
  <si>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</si>
  <si>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</si>
  <si>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</si>
  <si>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</si>
  <si>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</si>
  <si>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</si>
  <si>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</si>
  <si>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</si>
  <si>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</si>
  <si>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</si>
  <si>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</si>
  <si>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</si>
  <si>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</si>
  <si>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</si>
  <si>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</si>
  <si>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</si>
  <si>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</si>
  <si>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</si>
  <si>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</si>
  <si>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</si>
  <si>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</si>
  <si>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</si>
  <si>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</si>
  <si>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</si>
  <si>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</si>
  <si>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</si>
  <si>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</si>
  <si>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</si>
  <si>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</si>
  <si>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</si>
  <si>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</si>
  <si>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</si>
  <si>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</si>
  <si>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</si>
  <si>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</si>
  <si>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</si>
  <si>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</si>
  <si>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</si>
  <si>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</si>
  <si>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</si>
  <si>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</si>
  <si>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</si>
  <si>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</si>
  <si>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</si>
  <si>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</si>
  <si>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</si>
  <si>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</si>
  <si>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</si>
  <si>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</si>
  <si>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</si>
  <si>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</si>
  <si>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</si>
  <si>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</si>
  <si>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</si>
  <si>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</si>
  <si>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</si>
  <si>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</si>
  <si>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</si>
  <si>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</si>
  <si>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</si>
  <si>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</si>
  <si>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</si>
  <si>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</si>
  <si>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</si>
  <si>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</si>
  <si>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</si>
  <si>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</si>
  <si>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</si>
  <si>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</si>
  <si>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</si>
  <si>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</si>
  <si>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</si>
  <si>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</si>
  <si>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</si>
  <si>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</si>
  <si>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</si>
  <si>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</si>
  <si>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</si>
  <si>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</si>
  <si>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</si>
  <si>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</si>
  <si>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</si>
  <si>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</si>
  <si>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</si>
  <si>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</si>
  <si>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</si>
  <si>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</si>
  <si>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</si>
  <si>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</si>
  <si>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</si>
  <si>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</si>
  <si>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</si>
  <si>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</si>
  <si>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</si>
  <si>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</si>
  <si>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</si>
  <si>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</si>
  <si>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</si>
  <si>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</si>
  <si>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</si>
  <si>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</si>
  <si>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</si>
  <si>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</si>
  <si>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</si>
  <si>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</si>
  <si>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</si>
  <si>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</si>
  <si>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</si>
  <si>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</si>
  <si>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</si>
  <si>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</si>
  <si>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</si>
  <si>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</si>
  <si>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</si>
  <si>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</si>
  <si>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</si>
  <si>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</si>
  <si>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</si>
  <si>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</si>
  <si>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</si>
  <si>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</si>
  <si>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</si>
  <si>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</si>
  <si>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</si>
  <si>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</si>
  <si>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</si>
  <si>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</si>
  <si>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</si>
  <si>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</si>
  <si>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</si>
  <si>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</si>
  <si>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</si>
  <si>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</si>
  <si>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</si>
  <si>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</si>
  <si>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</si>
  <si>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</si>
  <si>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</si>
  <si>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</si>
  <si>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</si>
  <si>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</si>
  <si>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</si>
  <si>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</si>
  <si>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</si>
  <si>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</si>
  <si>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</si>
  <si>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</si>
  <si>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</si>
  <si>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</si>
  <si>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</si>
  <si>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</si>
  <si>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</si>
  <si>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</si>
  <si>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</si>
  <si>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</si>
  <si>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</si>
  <si>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</si>
  <si>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</si>
  <si>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</si>
  <si>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</si>
  <si>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</si>
  <si>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</si>
  <si>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</si>
  <si>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</si>
  <si>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</si>
  <si>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</si>
  <si>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</si>
  <si>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</si>
  <si>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</si>
  <si>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</si>
  <si>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</si>
  <si>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</si>
  <si>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</si>
  <si>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</si>
  <si>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</si>
  <si>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</si>
  <si>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</si>
  <si>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</si>
  <si>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</si>
  <si>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</si>
  <si>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</si>
  <si>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</si>
  <si>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</si>
  <si>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</si>
  <si>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</si>
  <si>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</si>
  <si>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</si>
  <si>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</si>
  <si>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</si>
  <si>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</si>
  <si>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</si>
  <si>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</si>
  <si>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</si>
  <si>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</si>
  <si>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</si>
  <si>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</si>
  <si>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</si>
  <si>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</si>
  <si>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</si>
  <si>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</si>
  <si>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</si>
  <si>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</si>
  <si>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</si>
  <si>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</si>
  <si>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</si>
  <si>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</si>
  <si>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</si>
  <si>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</si>
  <si>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</si>
  <si>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</si>
  <si>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</si>
  <si>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</si>
  <si>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</si>
  <si>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</si>
  <si>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</si>
  <si>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</si>
  <si>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</si>
  <si>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</si>
  <si>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</si>
  <si>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</si>
  <si>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</si>
  <si>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</si>
  <si>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</si>
  <si>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</si>
  <si>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</si>
  <si>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</si>
  <si>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</si>
  <si>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</si>
  <si>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</si>
  <si>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</si>
  <si>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</si>
  <si>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</si>
  <si>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</si>
  <si>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</si>
  <si>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</si>
  <si>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</si>
  <si>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</si>
  <si>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</si>
  <si>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</si>
  <si>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</si>
  <si>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</si>
  <si>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</si>
  <si>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</si>
  <si>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</si>
  <si>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</si>
  <si>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</si>
  <si>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</si>
  <si>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</si>
  <si>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</si>
  <si>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</si>
  <si>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</si>
  <si>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</si>
  <si>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</si>
  <si>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</si>
  <si>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</si>
  <si>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</si>
  <si>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</si>
  <si>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</si>
  <si>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</si>
  <si>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</si>
  <si>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</si>
  <si>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</si>
  <si>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</si>
  <si>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</si>
  <si>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</si>
  <si>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</si>
  <si>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</si>
  <si>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</si>
  <si>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</si>
  <si>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</si>
  <si>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</si>
  <si>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</si>
  <si>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</si>
  <si>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</si>
  <si>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</si>
  <si>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</si>
  <si>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</si>
  <si>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</si>
  <si>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</si>
  <si>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</si>
  <si>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</si>
  <si>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</si>
  <si>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</si>
  <si>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</si>
  <si>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</si>
  <si>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</si>
  <si>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</si>
  <si>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</si>
  <si>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</si>
  <si>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</si>
  <si>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</si>
  <si>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</si>
  <si>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</si>
  <si>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</si>
  <si>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</si>
  <si>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</si>
  <si>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</si>
  <si>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</si>
  <si>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</si>
  <si>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</si>
  <si>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</si>
  <si>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</si>
  <si>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</si>
  <si>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</si>
  <si>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</si>
  <si>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</si>
  <si>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</si>
  <si>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</si>
  <si>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</si>
  <si>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</si>
  <si>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</si>
  <si>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</si>
  <si>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</si>
  <si>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</si>
  <si>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</si>
  <si>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</si>
  <si>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</si>
  <si>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</si>
  <si>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</si>
  <si>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</si>
  <si>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</si>
  <si>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</si>
  <si>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</si>
  <si>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</si>
  <si>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</si>
  <si>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</si>
  <si>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</si>
  <si>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</si>
  <si>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</si>
  <si>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</si>
  <si>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</si>
  <si>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</si>
  <si>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</si>
  <si>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</si>
  <si>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</si>
  <si>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</si>
  <si>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</si>
  <si>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</si>
  <si>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</si>
  <si>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</si>
  <si>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</si>
  <si>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</si>
  <si>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</si>
  <si>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</si>
  <si>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</si>
  <si>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</si>
  <si>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</si>
  <si>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</si>
  <si>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</si>
  <si>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</si>
  <si>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</si>
  <si>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</si>
  <si>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</si>
  <si>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</si>
  <si>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</si>
  <si>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</si>
  <si>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</si>
  <si>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</si>
  <si>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</si>
  <si>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</si>
  <si>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</si>
  <si>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</si>
  <si>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</si>
  <si>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</si>
  <si>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</si>
  <si>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</si>
  <si>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</si>
  <si>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</si>
  <si>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</si>
  <si>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</si>
  <si>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</si>
  <si>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</si>
  <si>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</si>
  <si>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</si>
  <si>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</si>
  <si>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</si>
  <si>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</si>
  <si>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</si>
  <si>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</si>
  <si>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</si>
  <si>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</si>
  <si>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</si>
  <si>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</si>
  <si>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</si>
  <si>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</si>
  <si>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</si>
  <si>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</si>
  <si>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</si>
  <si>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</si>
  <si>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</si>
  <si>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</si>
  <si>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</si>
  <si>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</si>
  <si>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</si>
  <si>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</si>
  <si>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</si>
  <si>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</si>
  <si>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</si>
  <si>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</si>
  <si>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</si>
  <si>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</si>
  <si>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</si>
  <si>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</si>
  <si>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</si>
  <si>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</si>
  <si>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</si>
  <si>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</si>
  <si>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</si>
  <si>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</si>
  <si>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</si>
  <si>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</si>
  <si>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</si>
  <si>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</si>
  <si>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</si>
  <si>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</si>
  <si>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</si>
  <si>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</si>
  <si>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</si>
  <si>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</si>
  <si>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</si>
  <si>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</si>
  <si>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</si>
  <si>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</si>
  <si>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</si>
  <si>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</si>
  <si>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</si>
  <si>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</si>
  <si>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</si>
  <si>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</si>
  <si>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</si>
  <si>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</si>
  <si>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</si>
  <si>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</si>
  <si>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</si>
  <si>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</si>
  <si>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</si>
  <si>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</si>
  <si>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</si>
  <si>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</si>
  <si>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</si>
  <si>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</si>
  <si>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</si>
  <si>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</si>
  <si>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</si>
  <si>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</si>
  <si>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</si>
  <si>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</si>
  <si>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</si>
  <si>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</si>
  <si>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</si>
  <si>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</si>
  <si>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</si>
  <si>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</si>
  <si>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</si>
  <si>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</si>
  <si>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</si>
  <si>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</si>
  <si>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</si>
  <si>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</si>
  <si>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</si>
  <si>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</si>
  <si>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</si>
  <si>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</si>
  <si>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</si>
  <si>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</si>
  <si>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</si>
  <si>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</si>
  <si>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</si>
  <si>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</si>
  <si>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</si>
  <si>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</si>
  <si>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</si>
  <si>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</si>
  <si>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</si>
  <si>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</si>
  <si>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</si>
  <si>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</si>
  <si>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</si>
  <si>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</si>
  <si>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</si>
  <si>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</si>
  <si>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</si>
  <si>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</si>
  <si>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</si>
  <si>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</si>
  <si>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</si>
  <si>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</si>
  <si>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</si>
  <si>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</si>
  <si>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</si>
  <si>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</si>
  <si>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</si>
  <si>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</si>
  <si>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</si>
  <si>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</si>
  <si>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</si>
  <si>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</si>
  <si>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</si>
  <si>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</si>
  <si>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</si>
  <si>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</si>
  <si>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</si>
  <si>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</si>
  <si>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</si>
  <si>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</si>
  <si>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</si>
  <si>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</si>
  <si>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</si>
  <si>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</si>
  <si>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</si>
  <si>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</si>
  <si>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</si>
  <si>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</si>
  <si>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</si>
  <si>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</si>
  <si>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</si>
  <si>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</si>
  <si>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</si>
  <si>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</si>
  <si>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</si>
  <si>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</si>
  <si>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</si>
  <si>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</si>
  <si>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</si>
  <si>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</si>
  <si>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</si>
  <si>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</si>
  <si>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</si>
  <si>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</si>
  <si>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</si>
  <si>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</si>
  <si>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</si>
  <si>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</si>
  <si>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</si>
  <si>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</si>
  <si>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</si>
  <si>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</si>
  <si>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</si>
  <si>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</si>
  <si>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</si>
  <si>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</si>
  <si>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</si>
  <si>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</si>
  <si>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</si>
  <si>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</si>
  <si>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</si>
  <si>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</si>
  <si>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</si>
  <si>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</si>
  <si>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</si>
  <si>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</si>
  <si>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</si>
  <si>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</si>
  <si>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</si>
  <si>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</si>
  <si>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</si>
  <si>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</si>
  <si>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</si>
  <si>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</si>
  <si>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</si>
  <si>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</si>
  <si>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</si>
  <si>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</si>
  <si>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</si>
  <si>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</si>
  <si>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</si>
  <si>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</si>
  <si>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</si>
  <si>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</si>
  <si>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</si>
  <si>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</si>
  <si>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</si>
  <si>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</si>
  <si>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</si>
  <si>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</si>
  <si>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</si>
  <si>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</si>
  <si>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</si>
  <si>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</si>
  <si>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</si>
  <si>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</si>
  <si>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</si>
  <si>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</si>
  <si>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</si>
  <si>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</si>
  <si>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</si>
  <si>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</si>
  <si>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</si>
  <si>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</si>
  <si>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</si>
  <si>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</si>
  <si>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</si>
  <si>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</si>
  <si>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</si>
  <si>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</si>
  <si>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</si>
  <si>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</si>
  <si>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</si>
  <si>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</si>
  <si>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</si>
  <si>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</si>
  <si>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</si>
  <si>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</si>
  <si>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</si>
  <si>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</si>
  <si>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</si>
  <si>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</si>
  <si>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</si>
  <si>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</si>
  <si>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</si>
  <si>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</si>
  <si>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</si>
  <si>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</si>
  <si>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</si>
  <si>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</si>
  <si>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</si>
  <si>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</si>
  <si>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</si>
  <si>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</si>
  <si>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</si>
  <si>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</si>
  <si>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</si>
  <si>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</si>
  <si>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</si>
  <si>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</si>
  <si>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</si>
  <si>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</si>
  <si>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</si>
  <si>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</si>
  <si>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</si>
  <si>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</si>
  <si>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</si>
  <si>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</si>
  <si>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</si>
  <si>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</si>
  <si>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</si>
  <si>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</si>
  <si>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</si>
  <si>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</si>
  <si>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</si>
  <si>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</si>
  <si>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</si>
  <si>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</si>
  <si>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</si>
  <si>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</si>
  <si>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</si>
  <si>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</si>
  <si>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</si>
  <si>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</si>
  <si>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</si>
  <si>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</si>
  <si>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</si>
  <si>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</si>
  <si>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</si>
  <si>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</si>
  <si>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</si>
  <si>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</si>
  <si>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</si>
  <si>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</si>
  <si>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</si>
  <si>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</si>
  <si>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</si>
  <si>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</si>
  <si>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</si>
  <si>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</si>
  <si>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</si>
  <si>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</si>
  <si>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</si>
  <si>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</si>
  <si>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</si>
  <si>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</si>
  <si>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</si>
  <si>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</si>
  <si>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</si>
  <si>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</si>
  <si>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</si>
  <si>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</si>
  <si>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</si>
  <si>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</si>
  <si>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</si>
  <si>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</si>
  <si>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</si>
  <si>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</si>
  <si>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</si>
  <si>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</si>
  <si>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</si>
  <si>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</si>
  <si>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</si>
  <si>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</si>
  <si>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</si>
  <si>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</si>
  <si>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</si>
  <si>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</si>
  <si>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</si>
  <si>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</si>
  <si>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</si>
  <si>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</si>
  <si>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</si>
  <si>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</si>
  <si>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</si>
  <si>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</si>
  <si>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</si>
  <si>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</si>
  <si>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</si>
  <si>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</si>
  <si>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</si>
  <si>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</si>
  <si>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</si>
  <si>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</si>
  <si>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</si>
  <si>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</si>
  <si>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</si>
  <si>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</si>
  <si>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</si>
  <si>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</si>
  <si>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</si>
  <si>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</si>
  <si>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</si>
  <si>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</si>
  <si>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</si>
  <si>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</si>
  <si>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</si>
  <si>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</si>
  <si>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</si>
  <si>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</si>
  <si>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</si>
  <si>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</si>
  <si>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</si>
  <si>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</si>
  <si>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</si>
  <si>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</si>
  <si>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</si>
  <si>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</si>
  <si>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</si>
  <si>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</si>
  <si>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</si>
  <si>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</si>
  <si>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</si>
  <si>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</si>
  <si>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</si>
  <si>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</si>
  <si>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</si>
  <si>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</si>
  <si>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</si>
  <si>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</si>
  <si>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</si>
  <si>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</si>
  <si>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</si>
  <si>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</si>
  <si>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</si>
  <si>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</si>
  <si>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</si>
  <si>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</si>
  <si>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</si>
  <si>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</si>
  <si>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</si>
  <si>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</si>
  <si>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</si>
  <si>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</si>
  <si>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</si>
  <si>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</si>
  <si>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</si>
  <si>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</si>
  <si>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</si>
  <si>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</si>
  <si>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</si>
  <si>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</si>
  <si>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</si>
  <si>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</si>
  <si>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</si>
  <si>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</si>
  <si>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</si>
  <si>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</si>
  <si>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</si>
  <si>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</si>
  <si>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</si>
  <si>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</si>
  <si>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</si>
  <si>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</si>
  <si>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</si>
  <si>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</si>
  <si>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</si>
  <si>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</si>
  <si>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</si>
  <si>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</si>
  <si>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</si>
  <si>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</si>
  <si>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</si>
  <si>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</si>
  <si>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</si>
  <si>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</si>
  <si>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</si>
  <si>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</si>
  <si>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</si>
  <si>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</si>
  <si>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</si>
  <si>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</si>
  <si>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</si>
  <si>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</si>
  <si>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</si>
  <si>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</si>
  <si>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</si>
  <si>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</si>
  <si>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</si>
  <si>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</si>
  <si>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</si>
  <si>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</si>
  <si>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</si>
  <si>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</si>
  <si>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</si>
  <si>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</si>
  <si>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</si>
  <si>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</si>
  <si>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</si>
  <si>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</si>
  <si>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</si>
  <si>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</si>
  <si>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</si>
  <si>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</si>
  <si>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</si>
  <si>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</si>
  <si>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</si>
  <si>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</si>
  <si>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</si>
  <si>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</si>
  <si>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</si>
  <si>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</si>
  <si>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</si>
  <si>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</si>
  <si>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</si>
  <si>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</si>
  <si>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</si>
  <si>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</si>
  <si>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</si>
  <si>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</si>
  <si>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</si>
  <si>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</si>
  <si>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</si>
  <si>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</si>
  <si>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</si>
  <si>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</si>
  <si>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</si>
  <si>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</si>
  <si>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</si>
  <si>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</si>
  <si>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</si>
  <si>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</si>
  <si>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</si>
  <si>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</si>
  <si>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</si>
  <si>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</si>
  <si>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</si>
  <si>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</si>
  <si>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</si>
  <si>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</si>
  <si>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</si>
  <si>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</si>
  <si>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</si>
  <si>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</si>
  <si>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</si>
  <si>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</si>
  <si>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</si>
  <si>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</si>
  <si>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</si>
  <si>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</si>
  <si>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</si>
  <si>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</si>
  <si>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</si>
  <si>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</si>
  <si>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</si>
  <si>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</si>
  <si>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</si>
  <si>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</si>
  <si>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</si>
  <si>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</si>
  <si>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</si>
  <si>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</si>
  <si>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</si>
  <si>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</si>
  <si>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</si>
  <si>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</si>
  <si>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</si>
  <si>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</si>
  <si>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</si>
  <si>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</si>
  <si>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</si>
  <si>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</si>
  <si>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</si>
  <si>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</si>
  <si>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</si>
  <si>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</si>
  <si>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</si>
  <si>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</si>
  <si>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</si>
  <si>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</si>
  <si>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</si>
  <si>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</si>
  <si>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</si>
  <si>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</si>
  <si>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</si>
  <si>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</si>
  <si>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</si>
  <si>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</si>
  <si>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</si>
  <si>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</si>
  <si>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</si>
  <si>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</si>
  <si>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</si>
  <si>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</si>
  <si>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</si>
  <si>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</si>
  <si>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</si>
  <si>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</si>
  <si>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</si>
  <si>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</si>
  <si>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</si>
  <si>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</si>
  <si>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</si>
  <si>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</si>
  <si>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</si>
  <si>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</si>
  <si>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</si>
  <si>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</si>
  <si>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</si>
  <si>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</si>
  <si>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</si>
  <si>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</si>
  <si>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</si>
  <si>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</si>
  <si>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</si>
  <si>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</si>
  <si>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</si>
  <si>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</si>
  <si>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</si>
  <si>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</si>
  <si>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</si>
  <si>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</si>
  <si>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</si>
  <si>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</si>
  <si>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</si>
  <si>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</si>
  <si>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</si>
  <si>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</si>
  <si>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</si>
  <si>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</si>
  <si>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</si>
  <si>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</si>
  <si>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</si>
  <si>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</si>
  <si>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</si>
  <si>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</si>
  <si>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</si>
  <si>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</si>
  <si>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</si>
  <si>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</si>
  <si>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</si>
  <si>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</si>
  <si>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</si>
  <si>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</si>
  <si>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</si>
  <si>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</si>
  <si>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</si>
  <si>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</si>
  <si>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</si>
  <si>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</si>
  <si>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</si>
  <si>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</si>
  <si>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</si>
  <si>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</si>
  <si>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</si>
  <si>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</si>
  <si>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</si>
  <si>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</si>
  <si>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</si>
  <si>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</si>
  <si>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</si>
  <si>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</si>
  <si>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</si>
  <si>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</si>
  <si>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</si>
  <si>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</si>
  <si>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</si>
  <si>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</si>
  <si>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</si>
  <si>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</si>
  <si>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</si>
  <si>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</si>
  <si>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</si>
  <si>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</si>
  <si>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</si>
  <si>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</si>
  <si>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</si>
  <si>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</si>
  <si>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</si>
  <si>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</si>
  <si>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</si>
  <si>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</si>
  <si>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</si>
  <si>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</si>
  <si>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</si>
  <si>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</si>
  <si>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</si>
  <si>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</si>
  <si>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</si>
  <si>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</si>
  <si>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</si>
  <si>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</si>
  <si>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</si>
  <si>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</si>
  <si>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</si>
  <si>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</si>
  <si>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</si>
  <si>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</si>
  <si>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</si>
  <si>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</si>
  <si>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</si>
  <si>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</si>
  <si>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</si>
  <si>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</si>
  <si>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</si>
  <si>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</si>
  <si>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</si>
  <si>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</si>
  <si>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</si>
  <si>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</si>
  <si>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</si>
  <si>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</si>
  <si>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</si>
  <si>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</si>
  <si>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</si>
  <si>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</si>
  <si>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</si>
  <si>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</si>
  <si>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</si>
  <si>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</si>
  <si>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</si>
  <si>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</si>
  <si>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</si>
  <si>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</si>
  <si>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</si>
  <si>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</si>
  <si>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</si>
  <si>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</si>
  <si>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</si>
  <si>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</si>
  <si>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</si>
  <si>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</si>
  <si>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</si>
  <si>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</si>
  <si>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</si>
  <si>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</si>
  <si>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</si>
  <si>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</si>
  <si>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</si>
  <si>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</si>
  <si>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</si>
  <si>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</si>
  <si>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</si>
  <si>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</si>
  <si>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</si>
  <si>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</si>
  <si>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</si>
  <si>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</si>
  <si>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</si>
  <si>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</si>
  <si>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</si>
  <si>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</si>
  <si>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</si>
  <si>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</si>
  <si>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</si>
  <si>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</si>
  <si>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</si>
  <si>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</si>
  <si>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</si>
  <si>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</si>
  <si>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</si>
  <si>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</si>
  <si>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</si>
  <si>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</si>
  <si>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</si>
  <si>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</si>
  <si>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</si>
  <si>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</si>
  <si>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</si>
  <si>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</si>
  <si>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</si>
  <si>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</si>
  <si>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</si>
  <si>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</si>
  <si>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</si>
  <si>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</si>
  <si>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</si>
  <si>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</si>
  <si>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</si>
  <si>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</si>
  <si>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</si>
  <si>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</si>
  <si>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</si>
  <si>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</si>
  <si>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</si>
  <si>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</si>
  <si>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</si>
  <si>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</si>
  <si>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</si>
  <si>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</si>
  <si>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</si>
  <si>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</si>
  <si>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</si>
  <si>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</si>
  <si>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</si>
  <si>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</si>
  <si>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</si>
  <si>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</si>
  <si>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</si>
  <si>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</si>
  <si>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</si>
  <si>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</si>
  <si>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</si>
  <si>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</si>
  <si>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</si>
  <si>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</si>
  <si>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</si>
  <si>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</si>
  <si>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</si>
  <si>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</si>
  <si>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</si>
  <si>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</si>
  <si>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</si>
  <si>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</si>
  <si>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</si>
  <si>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</si>
  <si>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</si>
  <si>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</si>
  <si>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</si>
  <si>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</si>
  <si>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</si>
  <si>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</si>
  <si>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</si>
  <si>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</si>
  <si>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</si>
  <si>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</si>
  <si>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</si>
  <si>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</si>
  <si>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</si>
  <si>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</si>
  <si>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</si>
  <si>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</si>
  <si>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</si>
  <si>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</si>
  <si>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</si>
  <si>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</si>
  <si>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</si>
  <si>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</si>
  <si>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</si>
  <si>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</si>
  <si>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</si>
  <si>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</si>
  <si>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</si>
  <si>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</si>
  <si>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</si>
  <si>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</si>
  <si>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</si>
  <si>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</si>
  <si>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</si>
  <si>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</si>
  <si>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</si>
  <si>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</si>
  <si>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</si>
  <si>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</si>
  <si>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</si>
  <si>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</si>
  <si>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</si>
  <si>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</si>
  <si>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</si>
  <si>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</si>
  <si>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</si>
  <si>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</si>
  <si>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</si>
  <si>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</si>
  <si>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</si>
  <si>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</si>
  <si>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</si>
  <si>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</si>
  <si>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</si>
  <si>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</si>
  <si>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</si>
  <si>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</si>
  <si>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</si>
  <si>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</si>
  <si>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</si>
  <si>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</si>
  <si>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</si>
  <si>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</si>
  <si>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</si>
  <si>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</si>
  <si>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</si>
  <si>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</si>
  <si>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</si>
  <si>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</si>
  <si>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</si>
  <si>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</si>
  <si>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</si>
  <si>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</si>
  <si>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</si>
  <si>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</si>
  <si>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</si>
  <si>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</si>
  <si>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</si>
  <si>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</si>
  <si>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</si>
  <si>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</si>
  <si>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</si>
  <si>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</si>
  <si>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</si>
  <si>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</si>
  <si>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</si>
  <si>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</si>
  <si>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</si>
  <si>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</si>
  <si>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</si>
  <si>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</si>
  <si>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</si>
  <si>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</si>
  <si>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</si>
  <si>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</si>
  <si>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</si>
  <si>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</si>
  <si>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</si>
  <si>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</si>
  <si>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</si>
  <si>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</si>
  <si>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</si>
  <si>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</si>
  <si>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</si>
  <si>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</si>
  <si>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</si>
  <si>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</si>
  <si>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</si>
  <si>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</si>
  <si>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</si>
  <si>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</si>
  <si>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</si>
  <si>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</si>
  <si>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</si>
  <si>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</si>
  <si>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</si>
  <si>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</si>
  <si>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</si>
  <si>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</si>
  <si>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</si>
  <si>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</si>
  <si>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</si>
  <si>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</si>
  <si>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</si>
  <si>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</si>
  <si>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</si>
  <si>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</si>
  <si>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</si>
  <si>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</si>
  <si>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</si>
  <si>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</si>
  <si>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</si>
  <si>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</si>
  <si>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</si>
  <si>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</si>
  <si>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</si>
  <si>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</si>
  <si>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</si>
  <si>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</si>
  <si>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</si>
  <si>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</si>
  <si>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</si>
  <si>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</si>
  <si>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</si>
  <si>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</si>
  <si>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</si>
  <si>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</si>
  <si>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</si>
  <si>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</si>
  <si>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</si>
  <si>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</si>
  <si>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</si>
  <si>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</si>
  <si>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</si>
  <si>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</si>
  <si>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</si>
  <si>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</si>
  <si>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</si>
  <si>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</si>
  <si>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</si>
  <si>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</si>
  <si>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</si>
  <si>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</si>
  <si>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</si>
  <si>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</si>
  <si>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</si>
  <si>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</si>
  <si>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</si>
  <si>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</si>
  <si>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</si>
  <si>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</si>
  <si>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</si>
  <si>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</si>
  <si>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</si>
  <si>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</si>
  <si>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</si>
  <si>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</si>
  <si>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</si>
  <si>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</si>
  <si>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</si>
  <si>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</si>
  <si>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</si>
  <si>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</si>
  <si>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</si>
  <si>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</si>
  <si>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</si>
  <si>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</si>
  <si>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</si>
  <si>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</si>
  <si>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</si>
  <si>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</si>
  <si>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</si>
  <si>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</si>
  <si>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</si>
  <si>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</si>
  <si>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</si>
  <si>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</si>
  <si>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</si>
  <si>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</si>
  <si>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</si>
  <si>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</si>
  <si>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</si>
  <si>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</si>
  <si>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</si>
  <si>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</si>
  <si>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</si>
  <si>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</si>
  <si>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</si>
  <si>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</si>
  <si>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</si>
  <si>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</si>
  <si>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</si>
  <si>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</si>
  <si>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</si>
  <si>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</si>
  <si>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</si>
  <si>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</si>
  <si>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</si>
  <si>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</si>
  <si>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</si>
  <si>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</si>
  <si>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</si>
  <si>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</si>
  <si>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</si>
  <si>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</si>
  <si>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</si>
  <si>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</si>
  <si>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</si>
  <si>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</si>
  <si>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</si>
  <si>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</si>
  <si>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</si>
  <si>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</si>
  <si>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</si>
  <si>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</si>
  <si>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</si>
  <si>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</si>
  <si>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</si>
  <si>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</si>
  <si>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</si>
  <si>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</si>
  <si>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</si>
  <si>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</si>
  <si>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</si>
  <si>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</si>
  <si>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</si>
  <si>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</si>
  <si>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</si>
  <si>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</si>
  <si>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</si>
  <si>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</si>
  <si>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</si>
  <si>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</si>
  <si>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</si>
  <si>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</si>
  <si>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</si>
  <si>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</si>
  <si>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</si>
  <si>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</si>
  <si>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</si>
  <si>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</si>
  <si>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</si>
  <si>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</si>
  <si>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</si>
  <si>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</si>
  <si>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</si>
  <si>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</si>
  <si>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</si>
  <si>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</si>
  <si>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</si>
  <si>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</si>
  <si>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</si>
  <si>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</si>
  <si>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</si>
  <si>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</si>
  <si>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</si>
  <si>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</si>
  <si>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</si>
  <si>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</si>
  <si>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</si>
  <si>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</si>
  <si>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</si>
  <si>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</si>
  <si>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</si>
  <si>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</si>
  <si>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</si>
  <si>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</si>
  <si>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</si>
  <si>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</si>
  <si>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</si>
  <si>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</si>
  <si>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</si>
  <si>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</si>
  <si>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</si>
  <si>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</si>
  <si>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</si>
  <si>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</si>
  <si>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</si>
  <si>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</si>
  <si>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</si>
  <si>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</si>
  <si>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</si>
  <si>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</si>
  <si>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</si>
  <si>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</si>
  <si>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</si>
  <si>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</si>
  <si>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</si>
  <si>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</si>
  <si>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</si>
  <si>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</si>
  <si>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</si>
  <si>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</si>
  <si>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</si>
  <si>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</si>
  <si>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</si>
  <si>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</si>
  <si>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</si>
  <si>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</si>
  <si>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</si>
  <si>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</si>
  <si>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</si>
  <si>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</si>
  <si>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</si>
  <si>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</si>
  <si>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</si>
  <si>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</si>
  <si>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</si>
  <si>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</si>
  <si>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</si>
  <si>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</si>
  <si>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</si>
  <si>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</si>
  <si>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</si>
  <si>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</si>
  <si>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</si>
  <si>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</si>
  <si>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</si>
  <si>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</si>
  <si>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</si>
  <si>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</si>
  <si>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</si>
  <si>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</si>
  <si>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</si>
  <si>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</si>
  <si>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</si>
  <si>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</si>
  <si>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</si>
  <si>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</si>
  <si>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</si>
  <si>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</si>
  <si>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</si>
  <si>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</si>
  <si>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</si>
  <si>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</si>
  <si>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</si>
  <si>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</si>
  <si>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</si>
  <si>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</si>
  <si>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</si>
  <si>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</si>
  <si>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</si>
  <si>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</si>
  <si>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</si>
  <si>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</si>
  <si>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</si>
  <si>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</si>
  <si>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</si>
  <si>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</si>
  <si>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</si>
  <si>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</si>
  <si>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</si>
  <si>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</si>
  <si>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</si>
  <si>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</si>
  <si>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</si>
  <si>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</si>
  <si>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</si>
  <si>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</si>
  <si>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</si>
  <si>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</si>
  <si>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</si>
  <si>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</si>
  <si>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</si>
  <si>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</si>
  <si>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</si>
  <si>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</si>
  <si>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</si>
  <si>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</si>
  <si>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</si>
  <si>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</si>
  <si>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</si>
  <si>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</si>
  <si>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</si>
  <si>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</si>
  <si>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</si>
  <si>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</si>
  <si>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</si>
  <si>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</si>
  <si>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</si>
  <si>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</si>
  <si>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</si>
  <si>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</si>
  <si>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</si>
  <si>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</si>
  <si>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</si>
  <si>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</si>
  <si>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</si>
  <si>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</si>
  <si>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</si>
  <si>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</si>
  <si>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</si>
  <si>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</si>
  <si>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</si>
  <si>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</si>
  <si>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</si>
  <si>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</si>
  <si>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</si>
  <si>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</si>
  <si>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</si>
  <si>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</si>
  <si>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</si>
  <si>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</si>
  <si>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</si>
  <si>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</si>
  <si>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</si>
  <si>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</si>
  <si>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</si>
  <si>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</si>
  <si>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</si>
  <si>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</si>
  <si>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</si>
  <si>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</si>
  <si>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</si>
  <si>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</si>
  <si>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</si>
  <si>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</si>
  <si>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</si>
  <si>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</si>
  <si>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</si>
  <si>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</si>
  <si>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</si>
  <si>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</si>
  <si>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</si>
  <si>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</si>
  <si>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</si>
  <si>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</si>
  <si>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</si>
  <si>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</si>
  <si>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</si>
  <si>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</si>
  <si>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</si>
  <si>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</si>
  <si>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</si>
  <si>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</si>
  <si>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</si>
  <si>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</si>
  <si>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</si>
  <si>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</si>
  <si>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</si>
  <si>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</si>
  <si>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</si>
  <si>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</si>
  <si>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</si>
  <si>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</si>
  <si>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</si>
  <si>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</si>
  <si>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</si>
  <si>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</si>
  <si>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</si>
  <si>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</si>
  <si>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</si>
  <si>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</si>
  <si>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</si>
  <si>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</si>
  <si>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</si>
  <si>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</si>
  <si>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</si>
  <si>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</si>
  <si>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</si>
  <si>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</si>
  <si>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</si>
  <si>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</si>
  <si>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</si>
  <si>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</si>
  <si>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</si>
  <si>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</si>
  <si>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</si>
  <si>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</si>
  <si>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</si>
  <si>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</si>
  <si>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</si>
  <si>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</si>
  <si>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</si>
  <si>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</si>
  <si>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</si>
  <si>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</si>
  <si>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</si>
  <si>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</si>
  <si>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</si>
  <si>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</si>
  <si>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</si>
  <si>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</si>
  <si>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</si>
  <si>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</si>
  <si>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</si>
  <si>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</si>
  <si>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</si>
  <si>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</si>
  <si>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</si>
  <si>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</si>
  <si>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</si>
  <si>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</si>
  <si>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</si>
  <si>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</si>
  <si>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</si>
  <si>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</si>
  <si>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</si>
  <si>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</si>
  <si>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</si>
  <si>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</si>
  <si>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</si>
  <si>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</si>
  <si>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</si>
  <si>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</si>
  <si>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</si>
  <si>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</si>
  <si>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</si>
  <si>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</si>
  <si>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</si>
  <si>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</si>
  <si>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</si>
  <si>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</si>
  <si>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</si>
  <si>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</si>
  <si>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</si>
  <si>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</si>
  <si>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</si>
  <si>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</si>
  <si>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</si>
  <si>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</si>
  <si>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</si>
  <si>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</si>
  <si>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</si>
  <si>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</si>
  <si>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</si>
  <si>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</si>
  <si>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</si>
  <si>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</si>
  <si>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</si>
  <si>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</si>
  <si>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</si>
  <si>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</si>
  <si>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</si>
  <si>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</si>
  <si>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</si>
  <si>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</si>
  <si>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</si>
  <si>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</si>
  <si>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</si>
  <si>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</si>
  <si>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</si>
  <si>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</si>
  <si>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</si>
  <si>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</si>
  <si>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</si>
  <si>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</si>
  <si>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</si>
  <si>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</si>
  <si>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</si>
  <si>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</si>
  <si>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</si>
  <si>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</si>
  <si>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</si>
  <si>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</si>
  <si>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</si>
  <si>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</si>
  <si>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</si>
  <si>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</si>
  <si>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</si>
  <si>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</si>
  <si>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</si>
  <si>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</si>
  <si>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</si>
  <si>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</si>
  <si>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</si>
  <si>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</si>
  <si>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</si>
  <si>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</si>
  <si>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</si>
  <si>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</si>
  <si>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</si>
  <si>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</si>
  <si>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</si>
  <si>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</si>
  <si>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</si>
  <si>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</si>
  <si>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</si>
  <si>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</si>
  <si>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</si>
  <si>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</si>
  <si>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</si>
  <si>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</si>
  <si>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</si>
  <si>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</si>
  <si>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</si>
  <si>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</si>
  <si>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</si>
  <si>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</si>
  <si>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</si>
  <si>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</si>
  <si>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</si>
  <si>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</si>
  <si>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</si>
  <si>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</si>
  <si>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</si>
  <si>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</si>
  <si>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</si>
  <si>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</si>
  <si>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</si>
  <si>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</si>
  <si>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</si>
  <si>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</si>
  <si>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</si>
  <si>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</si>
  <si>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</si>
  <si>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</si>
  <si>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</si>
  <si>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</si>
  <si>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</si>
  <si>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</si>
  <si>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</si>
  <si>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</si>
  <si>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</si>
  <si>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</si>
  <si>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</si>
  <si>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</si>
  <si>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</si>
  <si>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</si>
  <si>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</si>
  <si>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</si>
  <si>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</si>
  <si>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</si>
  <si>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</si>
  <si>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</si>
  <si>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</si>
  <si>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</si>
  <si>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</si>
  <si>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</si>
  <si>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</si>
  <si>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</si>
  <si>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</si>
  <si>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</si>
  <si>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</si>
  <si>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</si>
  <si>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</si>
  <si>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</si>
  <si>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</si>
  <si>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</si>
  <si>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</si>
  <si>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</si>
  <si>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</si>
  <si>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</si>
  <si>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</si>
  <si>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</si>
  <si>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</si>
  <si>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</si>
  <si>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</si>
  <si>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</si>
  <si>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</si>
  <si>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</si>
  <si>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</si>
  <si>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</si>
  <si>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</si>
  <si>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</si>
  <si>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</si>
  <si>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</si>
  <si>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</si>
  <si>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</si>
  <si>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</si>
  <si>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</si>
  <si>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</si>
  <si>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</si>
  <si>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</si>
  <si>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</si>
  <si>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</si>
  <si>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</si>
  <si>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</si>
  <si>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</si>
  <si>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</si>
  <si>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</si>
  <si>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</si>
  <si>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</si>
  <si>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</si>
  <si>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</si>
  <si>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</si>
  <si>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</si>
  <si>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</si>
  <si>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</si>
  <si>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</si>
  <si>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</si>
  <si>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</si>
  <si>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</si>
  <si>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</si>
  <si>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</si>
  <si>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</si>
  <si>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</si>
  <si>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</si>
  <si>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</si>
  <si>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</si>
  <si>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</si>
  <si>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</si>
  <si>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</si>
  <si>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</si>
  <si>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</si>
  <si>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</si>
  <si>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</si>
  <si>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</si>
  <si>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</si>
  <si>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</si>
  <si>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</si>
  <si>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</si>
  <si>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</si>
  <si>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</si>
  <si>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</si>
  <si>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</si>
  <si>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</si>
  <si>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</si>
  <si>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</si>
  <si>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</si>
  <si>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</si>
  <si>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</si>
  <si>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</si>
  <si>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</si>
  <si>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</si>
  <si>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</si>
  <si>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</si>
  <si>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</si>
  <si>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</si>
  <si>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</si>
  <si>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</si>
  <si>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</si>
  <si>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</si>
  <si>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</si>
  <si>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</si>
  <si>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</si>
  <si>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</si>
  <si>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</si>
  <si>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</si>
  <si>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</si>
  <si>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</si>
  <si>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</si>
  <si>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</si>
  <si>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</si>
  <si>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</si>
  <si>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</si>
  <si>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</si>
  <si>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</si>
  <si>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</si>
  <si>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</si>
  <si>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</si>
  <si>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</si>
  <si>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</si>
  <si>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</si>
  <si>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</si>
  <si>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</si>
  <si>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</si>
  <si>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</si>
  <si>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</si>
  <si>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</si>
  <si>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</si>
  <si>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</si>
  <si>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</si>
  <si>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</si>
  <si>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</si>
  <si>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</si>
  <si>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</si>
  <si>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</si>
  <si>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</si>
  <si>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</si>
  <si>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</si>
  <si>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</si>
  <si>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</si>
  <si>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</si>
  <si>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</si>
  <si>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</si>
  <si>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</si>
  <si>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</si>
  <si>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</si>
  <si>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</si>
  <si>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</si>
  <si>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</si>
  <si>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</si>
  <si>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</si>
  <si>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</si>
  <si>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</si>
  <si>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</si>
  <si>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</si>
  <si>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</si>
  <si>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</si>
  <si>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</si>
  <si>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</si>
  <si>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</si>
  <si>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</si>
  <si>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</si>
  <si>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</si>
  <si>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</si>
  <si>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</si>
  <si>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</si>
  <si>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</si>
  <si>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</si>
  <si>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</si>
  <si>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</si>
  <si>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</si>
  <si>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</si>
  <si>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</si>
  <si>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</si>
  <si>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</si>
  <si>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</si>
  <si>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</si>
  <si>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</si>
  <si>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</si>
  <si>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</si>
  <si>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</si>
  <si>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</si>
  <si>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</si>
  <si>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</si>
  <si>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</si>
  <si>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</si>
  <si>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</si>
  <si>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</si>
  <si>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</si>
  <si>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</si>
  <si>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</si>
  <si>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</si>
  <si>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</si>
  <si>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</si>
  <si>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</si>
  <si>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</si>
  <si>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</si>
  <si>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</si>
  <si>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</si>
  <si>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</si>
  <si>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</si>
  <si>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</si>
  <si>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</si>
  <si>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</si>
  <si>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</si>
  <si>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</si>
  <si>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</si>
  <si>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</si>
  <si>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</si>
  <si>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</si>
  <si>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</si>
  <si>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</si>
  <si>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</si>
  <si>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</si>
  <si>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</si>
  <si>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</si>
  <si>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</si>
  <si>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</si>
  <si>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</si>
  <si>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</si>
  <si>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</si>
  <si>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</si>
  <si>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</si>
  <si>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</si>
  <si>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</si>
  <si>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</si>
  <si>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</si>
  <si>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</si>
  <si>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</si>
  <si>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</si>
  <si>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</si>
  <si>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</si>
  <si>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</si>
  <si>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</si>
  <si>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</si>
  <si>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</si>
  <si>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</si>
  <si>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</si>
  <si>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</si>
  <si>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</si>
  <si>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</si>
  <si>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</si>
  <si>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</si>
  <si>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</si>
  <si>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</si>
  <si>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</si>
  <si>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</si>
  <si>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</si>
  <si>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</si>
  <si>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</si>
  <si>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</si>
  <si>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</si>
  <si>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</si>
  <si>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</si>
  <si>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</si>
  <si>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</si>
  <si>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</si>
  <si>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</si>
  <si>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</si>
  <si>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</si>
  <si>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</si>
  <si>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</si>
  <si>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</si>
  <si>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</si>
  <si>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</si>
  <si>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</si>
  <si>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</si>
  <si>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</si>
  <si>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</si>
  <si>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</si>
  <si>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</si>
  <si>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</si>
  <si>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</si>
  <si>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</si>
  <si>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</si>
  <si>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</si>
  <si>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</si>
  <si>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</si>
  <si>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</si>
  <si>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</si>
  <si>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</si>
  <si>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</si>
  <si>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</si>
  <si>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</si>
  <si>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</si>
  <si>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</si>
  <si>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</si>
  <si>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</si>
  <si>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</si>
  <si>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</si>
  <si>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</si>
  <si>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</si>
  <si>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</si>
  <si>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</si>
  <si>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</si>
  <si>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</si>
  <si>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</si>
  <si>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</si>
  <si>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</si>
  <si>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</si>
  <si>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</si>
  <si>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</si>
  <si>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</si>
  <si>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</si>
  <si>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</si>
  <si>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</si>
  <si>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</si>
  <si>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</si>
  <si>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</si>
  <si>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</si>
  <si>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</si>
  <si>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</si>
  <si>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</si>
  <si>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</si>
  <si>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</si>
  <si>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</si>
  <si>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</si>
  <si>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</si>
  <si>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</si>
  <si>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</si>
  <si>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</si>
  <si>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</si>
  <si>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</si>
  <si>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</si>
  <si>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</si>
  <si>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</si>
  <si>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</si>
  <si>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</si>
  <si>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</si>
  <si>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</si>
  <si>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</si>
  <si>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</si>
  <si>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</si>
  <si>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</si>
  <si>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</si>
  <si>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</si>
  <si>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</si>
  <si>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</si>
  <si>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</si>
  <si>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</si>
  <si>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</si>
  <si>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</si>
  <si>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</si>
  <si>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</si>
  <si>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</si>
  <si>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</si>
  <si>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</si>
  <si>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</si>
  <si>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</si>
  <si>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</si>
  <si>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</si>
  <si>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</si>
  <si>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</si>
  <si>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</si>
  <si>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</si>
  <si>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</si>
  <si>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</si>
  <si>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</si>
  <si>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</si>
  <si>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</si>
  <si>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</si>
  <si>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</si>
  <si>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</si>
  <si>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</si>
  <si>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</si>
  <si>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</si>
  <si>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</si>
  <si>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</si>
  <si>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</si>
  <si>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</si>
  <si>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</si>
  <si>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</si>
  <si>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</si>
  <si>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</si>
  <si>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</si>
  <si>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</si>
  <si>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</si>
  <si>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</si>
  <si>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</si>
  <si>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</si>
  <si>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</si>
  <si>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</si>
  <si>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</si>
  <si>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</si>
  <si>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</si>
  <si>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</si>
  <si>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</si>
  <si>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</si>
  <si>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</si>
  <si>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</si>
  <si>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</si>
  <si>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</si>
  <si>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</si>
  <si>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</si>
  <si>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</si>
  <si>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</si>
  <si>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</si>
  <si>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</si>
  <si>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</si>
  <si>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</si>
  <si>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</si>
  <si>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</si>
  <si>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</si>
  <si>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</si>
  <si>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</si>
  <si>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</si>
  <si>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</si>
  <si>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</si>
  <si>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</si>
  <si>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</si>
  <si>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</si>
  <si>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</si>
  <si>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</si>
  <si>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</si>
  <si>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</si>
  <si>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</si>
  <si>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</si>
  <si>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</si>
  <si>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</si>
  <si>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</si>
  <si>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</si>
  <si>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</si>
  <si>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</si>
  <si>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</si>
  <si>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</si>
  <si>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</si>
  <si>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</si>
  <si>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</si>
  <si>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</si>
  <si>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</si>
  <si>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</si>
  <si>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</si>
  <si>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</si>
  <si>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</si>
  <si>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</si>
  <si>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</si>
  <si>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</si>
  <si>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</si>
  <si>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</si>
  <si>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</si>
  <si>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</si>
  <si>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</si>
  <si>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</si>
  <si>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</si>
  <si>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</si>
  <si>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</si>
  <si>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</si>
  <si>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</si>
  <si>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</si>
  <si>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</si>
  <si>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</si>
  <si>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</si>
  <si>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</si>
  <si>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</si>
  <si>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</si>
  <si>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</si>
  <si>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</si>
  <si>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</si>
  <si>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</si>
  <si>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</si>
  <si>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</si>
  <si>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</si>
  <si>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</si>
  <si>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</si>
  <si>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</si>
  <si>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</si>
  <si>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</si>
  <si>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</si>
  <si>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</si>
  <si>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</si>
  <si>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</si>
  <si>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</si>
  <si>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</si>
  <si>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</si>
  <si>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</si>
  <si>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</si>
  <si>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</si>
  <si>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</si>
  <si>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</si>
  <si>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</si>
  <si>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</si>
  <si>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</si>
  <si>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</si>
  <si>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</si>
  <si>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</si>
  <si>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</si>
  <si>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</si>
  <si>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</si>
  <si>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</si>
  <si>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</si>
  <si>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</si>
  <si>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</si>
  <si>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</si>
  <si>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</si>
  <si>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</si>
  <si>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</si>
  <si>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</si>
  <si>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</si>
  <si>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</si>
  <si>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</si>
  <si>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</si>
  <si>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</si>
  <si>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</si>
  <si>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</si>
  <si>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</si>
  <si>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</si>
  <si>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</si>
  <si>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</si>
  <si>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</si>
  <si>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</si>
  <si>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</si>
  <si>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</si>
  <si>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</si>
  <si>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</si>
  <si>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</si>
  <si>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</si>
  <si>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</si>
  <si>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</si>
  <si>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</si>
  <si>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</si>
  <si>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</si>
  <si>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</si>
  <si>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</si>
  <si>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</si>
  <si>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</si>
  <si>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</si>
  <si>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</si>
  <si>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</si>
  <si>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</si>
  <si>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</si>
  <si>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</si>
  <si>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</si>
  <si>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</si>
  <si>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</si>
  <si>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</si>
  <si>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</si>
  <si>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</si>
  <si>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</si>
  <si>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</si>
  <si>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</si>
  <si>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</si>
  <si>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</si>
  <si>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</si>
  <si>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</si>
  <si>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</si>
  <si>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</si>
  <si>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</si>
  <si>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</si>
  <si>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</si>
  <si>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</si>
  <si>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</si>
  <si>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</si>
  <si>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</si>
  <si>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</si>
  <si>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</si>
  <si>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</si>
  <si>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</si>
  <si>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</si>
  <si>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</si>
  <si>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</si>
  <si>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</si>
  <si>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</si>
  <si>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</si>
  <si>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</si>
  <si>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</si>
  <si>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</si>
  <si>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</si>
  <si>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</si>
  <si>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</si>
  <si>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</si>
  <si>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</si>
  <si>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</si>
  <si>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</si>
  <si>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</si>
  <si>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</si>
  <si>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</si>
  <si>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</si>
  <si>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</si>
  <si>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</si>
  <si>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</si>
  <si>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</si>
  <si>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</si>
  <si>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</si>
  <si>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</si>
  <si>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</si>
  <si>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</si>
  <si>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</si>
  <si>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</si>
  <si>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</si>
  <si>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</si>
  <si>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</si>
  <si>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</si>
  <si>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</si>
  <si>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</si>
  <si>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</si>
  <si>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</si>
  <si>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</si>
  <si>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</si>
  <si>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</si>
  <si>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</si>
  <si>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</si>
  <si>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</si>
  <si>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</si>
  <si>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</si>
  <si>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</si>
  <si>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</si>
  <si>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</si>
  <si>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</si>
  <si>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</si>
  <si>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</si>
  <si>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</si>
  <si>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</si>
  <si>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</si>
  <si>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</si>
  <si>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</si>
  <si>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</si>
  <si>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</si>
  <si>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</si>
  <si>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</si>
  <si>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</si>
  <si>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</si>
  <si>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</si>
  <si>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</si>
  <si>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</si>
  <si>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</si>
  <si>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</si>
  <si>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</si>
  <si>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</si>
  <si>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</si>
  <si>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</si>
  <si>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</si>
  <si>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</si>
  <si>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</si>
  <si>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</si>
  <si>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</si>
  <si>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</si>
  <si>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</si>
  <si>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</si>
  <si>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</si>
  <si>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</si>
  <si>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</si>
  <si>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</si>
  <si>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</si>
  <si>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</si>
  <si>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</si>
  <si>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</si>
  <si>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</si>
  <si>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</si>
  <si>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</si>
  <si>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</si>
  <si>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</si>
  <si>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</si>
  <si>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</si>
  <si>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</si>
  <si>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</si>
  <si>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</si>
  <si>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</si>
  <si>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</si>
  <si>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</si>
  <si>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</si>
  <si>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</si>
  <si>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</si>
  <si>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</si>
  <si>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</si>
  <si>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</si>
  <si>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</si>
  <si>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</si>
  <si>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</si>
  <si>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</si>
  <si>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</si>
  <si>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</si>
  <si>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</si>
  <si>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</si>
  <si>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</si>
  <si>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</si>
  <si>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</si>
  <si>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</si>
  <si>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</si>
  <si>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</si>
  <si>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</si>
  <si>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</si>
  <si>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</si>
  <si>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</si>
  <si>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</si>
  <si>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</si>
  <si>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</si>
  <si>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</si>
  <si>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</si>
  <si>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</si>
  <si>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</si>
  <si>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</si>
  <si>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</si>
  <si>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</si>
  <si>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</si>
  <si>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</si>
  <si>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</si>
  <si>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</si>
  <si>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</si>
  <si>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</si>
  <si>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</si>
  <si>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</si>
  <si>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</si>
  <si>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</si>
  <si>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</si>
  <si>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</si>
  <si>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</si>
  <si>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</si>
  <si>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</si>
  <si>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</si>
  <si>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</si>
  <si>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</si>
  <si>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</si>
  <si>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</si>
  <si>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</si>
  <si>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</si>
  <si>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</si>
  <si>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</si>
  <si>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</si>
  <si>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</si>
  <si>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</si>
  <si>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</si>
  <si>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</si>
  <si>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</si>
  <si>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</si>
  <si>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</si>
  <si>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</si>
  <si>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</si>
  <si>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</si>
  <si>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</si>
  <si>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</si>
  <si>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</si>
  <si>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</si>
  <si>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</si>
  <si>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</si>
  <si>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</si>
  <si>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</si>
  <si>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</si>
  <si>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</si>
  <si>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</si>
  <si>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</si>
  <si>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</si>
  <si>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</si>
  <si>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</si>
  <si>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</si>
  <si>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</si>
  <si>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</si>
  <si>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</si>
  <si>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</si>
  <si>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</si>
  <si>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</si>
  <si>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</si>
  <si>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</si>
  <si>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</si>
  <si>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</si>
  <si>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</si>
  <si>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</si>
  <si>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</si>
  <si>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</si>
  <si>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</si>
  <si>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</si>
  <si>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</si>
  <si>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</si>
  <si>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</si>
  <si>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</si>
  <si>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</si>
  <si>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</si>
  <si>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</si>
  <si>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</si>
  <si>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</si>
  <si>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</si>
  <si>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</si>
  <si>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</si>
  <si>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</si>
  <si>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</si>
  <si>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</si>
  <si>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</si>
  <si>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</si>
  <si>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</si>
  <si>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</si>
  <si>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</si>
  <si>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</si>
  <si>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</si>
  <si>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</si>
  <si>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</si>
  <si>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</si>
  <si>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</si>
  <si>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</si>
  <si>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</si>
  <si>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</si>
  <si>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</si>
  <si>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</si>
  <si>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</si>
  <si>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</si>
  <si>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</si>
  <si>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</si>
  <si>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</si>
  <si>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</si>
  <si>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</si>
  <si>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</si>
  <si>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</si>
  <si>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</si>
  <si>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</si>
  <si>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</si>
  <si>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</si>
  <si>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</si>
  <si>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</si>
  <si>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</si>
  <si>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</si>
  <si>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</si>
  <si>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</si>
  <si>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</si>
  <si>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</si>
  <si>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</si>
  <si>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</si>
  <si>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</si>
  <si>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</si>
  <si>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</si>
  <si>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</si>
  <si>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</si>
  <si>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</si>
  <si>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</si>
  <si>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</si>
  <si>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</si>
  <si>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</si>
  <si>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</si>
  <si>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</si>
  <si>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</si>
  <si>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</si>
  <si>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</si>
  <si>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</si>
  <si>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</si>
  <si>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</si>
  <si>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</si>
  <si>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</si>
  <si>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</si>
  <si>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</si>
  <si>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</si>
  <si>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</si>
  <si>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</si>
  <si>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</si>
  <si>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</si>
  <si>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</si>
  <si>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</si>
  <si>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</si>
  <si>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</si>
  <si>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</si>
  <si>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</si>
  <si>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</si>
  <si>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</si>
  <si>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</si>
  <si>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</si>
  <si>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</si>
  <si>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</si>
  <si>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</si>
  <si>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</si>
  <si>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</si>
  <si>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</si>
  <si>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</si>
  <si>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</si>
  <si>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</si>
  <si>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</si>
  <si>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</si>
  <si>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</si>
  <si>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</si>
  <si>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</si>
  <si>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</si>
  <si>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</si>
  <si>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</si>
  <si>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</si>
  <si>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</si>
  <si>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</si>
  <si>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</si>
  <si>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</si>
  <si>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</si>
  <si>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</si>
  <si>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</si>
  <si>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</si>
  <si>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</si>
  <si>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</si>
  <si>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</si>
  <si>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</si>
  <si>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</si>
  <si>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</si>
  <si>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</si>
  <si>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</si>
  <si>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</si>
  <si>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</si>
  <si>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</si>
  <si>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</si>
  <si>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</si>
  <si>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</si>
  <si>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</si>
  <si>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</si>
  <si>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</si>
  <si>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</si>
  <si>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</si>
  <si>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</si>
  <si>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</si>
  <si>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</si>
  <si>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</si>
  <si>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</si>
  <si>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</si>
  <si>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</si>
  <si>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</si>
  <si>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</si>
  <si>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</si>
  <si>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</si>
  <si>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</si>
  <si>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</si>
  <si>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</si>
  <si>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</si>
  <si>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</si>
  <si>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</si>
  <si>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</si>
  <si>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</si>
  <si>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</si>
  <si>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</si>
  <si>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</si>
  <si>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</si>
  <si>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</si>
  <si>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</si>
  <si>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</si>
  <si>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</si>
  <si>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</si>
  <si>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</si>
  <si>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</si>
  <si>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</si>
  <si>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</si>
  <si>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</si>
  <si>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</si>
  <si>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</si>
  <si>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</si>
  <si>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</si>
  <si>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</si>
  <si>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</si>
  <si>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</si>
  <si>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</si>
  <si>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</si>
  <si>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</si>
  <si>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</si>
  <si>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</si>
  <si>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</si>
  <si>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</si>
  <si>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</si>
  <si>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</si>
  <si>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</si>
  <si>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</si>
  <si>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</si>
  <si>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</si>
  <si>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</si>
  <si>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</si>
  <si>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</si>
  <si>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</si>
  <si>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</si>
  <si>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</si>
  <si>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</si>
  <si>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</si>
  <si>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</si>
  <si>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</si>
  <si>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</si>
  <si>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</si>
  <si>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</si>
  <si>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</si>
  <si>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</si>
  <si>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</si>
  <si>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</si>
  <si>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</si>
  <si>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</si>
  <si>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</si>
  <si>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</si>
  <si>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</si>
  <si>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</si>
  <si>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</si>
  <si>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</si>
  <si>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</si>
  <si>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</si>
  <si>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</si>
  <si>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</si>
  <si>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</si>
  <si>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</si>
  <si>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</si>
  <si>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</si>
  <si>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</si>
  <si>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</si>
  <si>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</si>
  <si>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</si>
  <si>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</si>
  <si>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</si>
  <si>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</si>
  <si>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</si>
  <si>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</si>
  <si>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</si>
  <si>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</si>
  <si>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</si>
  <si>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</si>
  <si>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</si>
  <si>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</si>
  <si>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</si>
  <si>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</si>
  <si>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</si>
  <si>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</si>
  <si>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</si>
  <si>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</si>
  <si>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</si>
  <si>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</si>
  <si>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</si>
  <si>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</si>
  <si>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</si>
  <si>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</si>
  <si>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</si>
  <si>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</si>
  <si>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</si>
  <si>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</si>
  <si>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</si>
  <si>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</si>
  <si>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</si>
  <si>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</si>
  <si>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</si>
  <si>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</si>
  <si>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</si>
  <si>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</si>
  <si>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</si>
  <si>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</si>
  <si>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</si>
  <si>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</si>
  <si>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</si>
  <si>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</si>
  <si>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</si>
  <si>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</si>
  <si>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</si>
  <si>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</si>
  <si>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</si>
  <si>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</si>
  <si>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</si>
  <si>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</si>
  <si>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</si>
  <si>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</si>
  <si>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</si>
  <si>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</si>
  <si>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</si>
  <si>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</si>
  <si>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</si>
  <si>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</si>
  <si>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</si>
  <si>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</si>
  <si>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</si>
  <si>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</si>
  <si>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</si>
  <si>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</si>
  <si>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</si>
  <si>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</si>
  <si>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</si>
  <si>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</si>
  <si>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</si>
  <si>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</si>
  <si>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</si>
  <si>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</si>
  <si>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</si>
  <si>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</si>
  <si>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</si>
  <si>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</si>
  <si>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</si>
  <si>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</si>
  <si>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</si>
  <si>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</si>
  <si>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</si>
  <si>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</si>
  <si>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</si>
  <si>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</si>
  <si>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</si>
  <si>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</si>
  <si>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</si>
  <si>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</si>
  <si>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</si>
  <si>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</si>
  <si>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</si>
  <si>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</si>
  <si>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</si>
  <si>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</si>
  <si>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</si>
  <si>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</si>
  <si>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</si>
  <si>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</si>
  <si>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</si>
  <si>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</si>
  <si>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</si>
  <si>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</si>
  <si>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</si>
  <si>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</si>
  <si>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</si>
  <si>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</si>
  <si>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</si>
  <si>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</si>
  <si>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</si>
  <si>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</si>
  <si>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</si>
  <si>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</si>
  <si>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</si>
  <si>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</si>
  <si>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</si>
  <si>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</si>
  <si>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</si>
  <si>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</si>
  <si>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</si>
  <si>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</si>
  <si>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</si>
  <si>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</si>
  <si>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</si>
  <si>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</si>
  <si>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</si>
  <si>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</si>
  <si>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</si>
  <si>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</si>
  <si>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</si>
  <si>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</si>
  <si>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</si>
  <si>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</si>
  <si>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</si>
  <si>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</si>
  <si>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</si>
  <si>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</si>
  <si>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</si>
  <si>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</si>
  <si>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</si>
  <si>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</si>
  <si>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</si>
  <si>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</si>
  <si>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</si>
  <si>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</si>
  <si>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</si>
  <si>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</si>
  <si>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</si>
  <si>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</si>
  <si>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</si>
  <si>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</si>
  <si>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</si>
  <si>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</si>
  <si>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</si>
  <si>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</si>
  <si>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</si>
  <si>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</si>
  <si>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</si>
  <si>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</si>
  <si>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</si>
  <si>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</si>
  <si>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</si>
  <si>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</si>
  <si>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</si>
  <si>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</si>
  <si>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</si>
  <si>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</si>
  <si>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</si>
  <si>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</si>
  <si>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</si>
  <si>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</si>
  <si>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</si>
  <si>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</si>
  <si>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</si>
  <si>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</si>
  <si>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</si>
  <si>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</si>
  <si>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</si>
  <si>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</si>
  <si>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</si>
  <si>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</si>
  <si>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</si>
  <si>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</si>
  <si>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</si>
  <si>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</si>
  <si>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</si>
  <si>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</si>
  <si>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</si>
  <si>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</si>
  <si>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</si>
  <si>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</si>
  <si>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</si>
  <si>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</si>
  <si>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</si>
  <si>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</si>
  <si>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</si>
  <si>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</si>
  <si>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</si>
  <si>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</si>
  <si>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</si>
  <si>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</si>
  <si>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</si>
  <si>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</si>
  <si>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</si>
  <si>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</si>
  <si>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</si>
  <si>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</si>
  <si>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</si>
  <si>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</si>
  <si>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</si>
  <si>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</si>
  <si>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</si>
  <si>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</si>
  <si>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</si>
  <si>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</si>
  <si>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</si>
  <si>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</si>
  <si>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</si>
  <si>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</si>
  <si>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</si>
  <si>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</si>
  <si>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</si>
  <si>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</si>
  <si>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</si>
  <si>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</si>
  <si>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</si>
  <si>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</si>
  <si>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</si>
  <si>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</si>
  <si>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</si>
  <si>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</si>
  <si>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</si>
  <si>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</si>
  <si>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</si>
  <si>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</si>
  <si>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</si>
  <si>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</si>
  <si>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</si>
  <si>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</si>
  <si>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</si>
  <si>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</si>
  <si>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</si>
  <si>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</si>
  <si>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</si>
  <si>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</si>
  <si>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</si>
  <si>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</si>
  <si>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</si>
  <si>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</si>
  <si>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</si>
  <si>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</si>
  <si>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</si>
  <si>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</si>
  <si>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</si>
  <si>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</si>
  <si>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</si>
  <si>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</si>
  <si>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</si>
  <si>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</si>
  <si>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</si>
  <si>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</si>
  <si>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</si>
  <si>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</si>
  <si>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</si>
  <si>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</si>
  <si>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</si>
  <si>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</si>
  <si>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</si>
  <si>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</si>
  <si>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</si>
  <si>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</si>
  <si>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</si>
  <si>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</si>
  <si>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</si>
  <si>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</si>
  <si>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</si>
  <si>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</si>
  <si>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</si>
  <si>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</si>
  <si>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</si>
  <si>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</si>
  <si>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</si>
  <si>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</si>
  <si>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</si>
  <si>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</si>
  <si>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</si>
  <si>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</si>
  <si>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</si>
  <si>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</si>
  <si>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</si>
  <si>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</si>
  <si>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</si>
  <si>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</si>
  <si>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</si>
  <si>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</si>
  <si>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</si>
  <si>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</si>
  <si>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</si>
  <si>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</si>
  <si>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</si>
  <si>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</si>
  <si>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</si>
  <si>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</si>
  <si>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</si>
  <si>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</si>
  <si>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</si>
  <si>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</si>
  <si>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</si>
  <si>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</si>
  <si>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</si>
  <si>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</si>
  <si>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</si>
  <si>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</si>
  <si>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</si>
  <si>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</si>
  <si>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</si>
  <si>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</si>
  <si>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</si>
  <si>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</si>
  <si>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</si>
  <si>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</si>
  <si>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</si>
  <si>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</si>
  <si>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</si>
  <si>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</si>
  <si>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</si>
  <si>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</si>
  <si>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</si>
  <si>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</si>
  <si>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</si>
  <si>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</si>
  <si>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</si>
  <si>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</si>
  <si>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</si>
  <si>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</si>
  <si>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</si>
  <si>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</si>
  <si>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</si>
  <si>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</si>
  <si>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</si>
  <si>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</si>
  <si>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</si>
  <si>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</si>
  <si>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</si>
  <si>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</si>
  <si>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</si>
  <si>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</si>
  <si>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</si>
  <si>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</si>
  <si>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</si>
  <si>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</si>
  <si>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</si>
  <si>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</si>
  <si>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</si>
  <si>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</si>
  <si>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</si>
  <si>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</si>
  <si>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</si>
  <si>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</si>
  <si>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</si>
  <si>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</si>
  <si>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</si>
  <si>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</si>
  <si>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</si>
  <si>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</si>
  <si>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</si>
  <si>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</si>
  <si>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</si>
  <si>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</si>
  <si>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</si>
  <si>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</si>
  <si>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</si>
  <si>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</si>
  <si>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</si>
  <si>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</si>
  <si>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</si>
  <si>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</si>
  <si>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</si>
  <si>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</si>
  <si>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</si>
  <si>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</si>
  <si>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</si>
  <si>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</si>
  <si>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</si>
  <si>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</si>
  <si>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</si>
  <si>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</si>
  <si>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</si>
  <si>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</si>
  <si>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</si>
  <si>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</si>
  <si>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</si>
  <si>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</si>
  <si>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</si>
  <si>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</si>
  <si>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</si>
  <si>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</si>
  <si>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</si>
  <si>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</si>
  <si>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</si>
  <si>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</si>
  <si>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</si>
  <si>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</si>
  <si>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</si>
  <si>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</si>
  <si>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</si>
  <si>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</si>
  <si>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</si>
  <si>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</si>
  <si>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</si>
  <si>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</si>
  <si>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</si>
  <si>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</si>
  <si>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</si>
  <si>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</si>
  <si>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</si>
  <si>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</si>
  <si>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</si>
  <si>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</si>
  <si>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</si>
  <si>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</si>
  <si>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</si>
  <si>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</si>
  <si>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</si>
  <si>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</si>
  <si>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</si>
  <si>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</si>
  <si>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</si>
  <si>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</si>
  <si>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</si>
  <si>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</si>
  <si>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</si>
  <si>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</si>
  <si>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</si>
  <si>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</si>
  <si>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</si>
  <si>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</si>
  <si>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</si>
  <si>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</si>
  <si>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</si>
  <si>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</si>
  <si>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</si>
  <si>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</si>
  <si>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</si>
  <si>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</si>
  <si>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</si>
  <si>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</si>
  <si>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</si>
  <si>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</si>
  <si>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</si>
  <si>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</si>
  <si>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</si>
  <si>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</si>
  <si>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</si>
  <si>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</si>
  <si>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</si>
  <si>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</si>
  <si>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</si>
  <si>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</si>
  <si>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</si>
  <si>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</si>
  <si>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</si>
  <si>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</si>
  <si>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</si>
  <si>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</si>
  <si>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</si>
  <si>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</si>
  <si>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</si>
  <si>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</si>
  <si>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</si>
  <si>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</si>
  <si>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</si>
  <si>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</si>
  <si>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</si>
  <si>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</si>
  <si>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</si>
  <si>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</si>
  <si>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</si>
  <si>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</si>
  <si>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</si>
  <si>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</si>
  <si>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</si>
  <si>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</si>
  <si>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</si>
  <si>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</si>
  <si>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</si>
  <si>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</si>
  <si>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</si>
  <si>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</si>
  <si>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</si>
  <si>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</si>
  <si>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</si>
  <si>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</si>
  <si>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</si>
  <si>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</si>
  <si>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</si>
  <si>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</si>
  <si>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</si>
  <si>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</si>
  <si>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</si>
  <si>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</si>
  <si>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</si>
  <si>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</si>
  <si>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</si>
  <si>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</si>
  <si>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</si>
  <si>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</si>
  <si>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</si>
  <si>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</si>
  <si>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</si>
  <si>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</si>
  <si>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</si>
  <si>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</si>
  <si>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</si>
  <si>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</si>
  <si>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</si>
  <si>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</si>
  <si>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</si>
  <si>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</si>
  <si>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</si>
  <si>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</si>
  <si>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</si>
  <si>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</si>
  <si>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</si>
  <si>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</si>
  <si>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</si>
  <si>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</si>
  <si>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</si>
  <si>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</si>
  <si>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</si>
  <si>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</si>
  <si>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</si>
  <si>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</si>
  <si>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</si>
  <si>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</si>
  <si>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</si>
  <si>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</si>
  <si>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</si>
  <si>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</si>
  <si>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</si>
  <si>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</si>
  <si>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</si>
  <si>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</si>
  <si>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</si>
  <si>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</si>
  <si>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</si>
  <si>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</si>
  <si>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</si>
  <si>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</si>
  <si>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</si>
  <si>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</si>
  <si>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</si>
  <si>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</si>
  <si>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</si>
  <si>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</si>
  <si>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</si>
  <si>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</si>
  <si>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</si>
  <si>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</si>
  <si>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</si>
  <si>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</si>
  <si>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</si>
  <si>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</si>
  <si>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</si>
  <si>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</si>
  <si>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</si>
  <si>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</si>
  <si>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</si>
  <si>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</si>
  <si>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</si>
  <si>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</si>
  <si>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</si>
  <si>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</si>
  <si>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</si>
  <si>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</si>
  <si>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</si>
  <si>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</si>
  <si>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</si>
  <si>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</si>
  <si>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</si>
  <si>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</si>
  <si>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</si>
  <si>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</si>
  <si>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</si>
  <si>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</si>
  <si>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</si>
  <si>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</si>
  <si>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</si>
  <si>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</si>
  <si>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</si>
  <si>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</si>
  <si>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</si>
  <si>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</si>
  <si>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</si>
  <si>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</si>
  <si>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</si>
  <si>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</si>
  <si>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</si>
  <si>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</si>
  <si>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</si>
  <si>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</si>
  <si>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</si>
  <si>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</si>
  <si>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</si>
  <si>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</si>
  <si>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</si>
  <si>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</si>
  <si>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</si>
  <si>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</si>
  <si>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</si>
  <si>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</si>
  <si>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</si>
  <si>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</si>
  <si>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</si>
  <si>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</si>
  <si>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</si>
  <si>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</si>
  <si>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</si>
  <si>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</si>
  <si>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</si>
  <si>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</si>
  <si>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</si>
  <si>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</si>
  <si>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</si>
  <si>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</si>
  <si>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</si>
  <si>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</si>
  <si>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</si>
  <si>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</si>
  <si>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</si>
  <si>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</si>
  <si>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</si>
  <si>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</si>
  <si>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</si>
  <si>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</si>
  <si>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</si>
  <si>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</si>
  <si>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</si>
  <si>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</si>
  <si>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</si>
  <si>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</si>
  <si>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</si>
  <si>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</si>
  <si>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</si>
  <si>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</si>
  <si>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</si>
  <si>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</si>
  <si>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</si>
  <si>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</si>
  <si>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</si>
  <si>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</si>
  <si>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</si>
  <si>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</si>
  <si>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</si>
  <si>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</si>
  <si>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</si>
  <si>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</si>
  <si>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</si>
  <si>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</si>
  <si>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</si>
  <si>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</si>
  <si>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</si>
  <si>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</si>
  <si>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</si>
  <si>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</si>
  <si>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</si>
  <si>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</si>
  <si>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</si>
  <si>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</si>
  <si>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</si>
  <si>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</si>
  <si>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</si>
  <si>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</si>
  <si>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</si>
  <si>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</si>
  <si>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</si>
  <si>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</si>
  <si>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</si>
  <si>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</si>
  <si>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</si>
  <si>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</si>
  <si>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</si>
  <si>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</si>
  <si>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</si>
  <si>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</si>
  <si>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</si>
  <si>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</si>
  <si>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</si>
  <si>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</si>
  <si>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</si>
  <si>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</si>
  <si>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</si>
  <si>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</si>
  <si>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</si>
  <si>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</si>
  <si>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</si>
  <si>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</si>
  <si>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</si>
  <si>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</si>
  <si>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</si>
  <si>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</si>
  <si>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</si>
  <si>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</si>
  <si>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</si>
  <si>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</si>
  <si>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</si>
  <si>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</si>
  <si>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</si>
  <si>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</si>
  <si>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</si>
  <si>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</si>
  <si>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</si>
  <si>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</si>
  <si>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</si>
  <si>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</si>
  <si>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</si>
  <si>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</si>
  <si>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</si>
  <si>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</si>
  <si>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</si>
  <si>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</si>
  <si>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</si>
  <si>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</si>
  <si>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</si>
  <si>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</si>
  <si>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</si>
  <si>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</si>
  <si>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</si>
  <si>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</si>
  <si>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</si>
  <si>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</si>
  <si>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</si>
  <si>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</si>
  <si>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</si>
  <si>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</si>
  <si>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</si>
  <si>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</si>
  <si>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</si>
  <si>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</si>
  <si>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</si>
  <si>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</si>
  <si>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</si>
  <si>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</si>
  <si>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</si>
  <si>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</si>
  <si>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</si>
  <si>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</si>
  <si>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</si>
  <si>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</si>
  <si>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</si>
  <si>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</si>
  <si>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</si>
  <si>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</si>
  <si>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</si>
  <si>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</si>
  <si>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</si>
  <si>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</si>
  <si>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</si>
  <si>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</si>
  <si>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</si>
  <si>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</si>
  <si>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</si>
  <si>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</si>
  <si>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</si>
  <si>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</si>
  <si>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</si>
  <si>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</si>
  <si>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</si>
  <si>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</si>
  <si>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</si>
  <si>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</si>
  <si>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</si>
  <si>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</si>
  <si>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</si>
  <si>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</si>
  <si>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</si>
  <si>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</si>
  <si>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</si>
  <si>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</si>
  <si>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</si>
  <si>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</si>
  <si>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</si>
  <si>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</si>
  <si>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</si>
  <si>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</si>
  <si>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</si>
  <si>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</si>
  <si>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</si>
  <si>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</si>
  <si>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</si>
  <si>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</si>
  <si>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</si>
  <si>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</si>
  <si>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</si>
  <si>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</si>
  <si>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</si>
  <si>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</si>
  <si>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</si>
  <si>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</si>
  <si>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</si>
  <si>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</si>
  <si>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</si>
  <si>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</si>
  <si>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</si>
  <si>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</si>
  <si>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</si>
  <si>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</si>
  <si>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</si>
  <si>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</si>
  <si>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</si>
  <si>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</si>
  <si>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</si>
  <si>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</si>
  <si>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</si>
  <si>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</si>
  <si>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</si>
  <si>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</si>
  <si>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</si>
  <si>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</si>
  <si>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</si>
  <si>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</si>
  <si>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</si>
  <si>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</si>
  <si>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</si>
  <si>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</si>
  <si>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</si>
  <si>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</si>
  <si>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</si>
  <si>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</si>
  <si>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</si>
  <si>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</si>
  <si>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</si>
  <si>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</si>
  <si>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</si>
  <si>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</si>
  <si>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</si>
  <si>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</si>
  <si>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</si>
  <si>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</si>
  <si>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</si>
  <si>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</si>
  <si>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</si>
  <si>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</si>
  <si>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</si>
  <si>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</si>
  <si>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</si>
  <si>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</si>
  <si>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</si>
  <si>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</si>
  <si>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</si>
  <si>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</si>
  <si>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</si>
  <si>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</si>
  <si>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</si>
  <si>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</si>
  <si>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</si>
  <si>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</si>
  <si>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</si>
  <si>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</si>
  <si>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</si>
  <si>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</si>
  <si>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</si>
  <si>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</si>
  <si>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</si>
  <si>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</si>
  <si>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</si>
  <si>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</si>
  <si>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</si>
  <si>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</si>
  <si>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</si>
  <si>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</si>
  <si>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</si>
  <si>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</si>
  <si>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</si>
  <si>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</si>
  <si>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</si>
  <si>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</si>
  <si>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</si>
  <si>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</si>
  <si>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</si>
  <si>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</si>
  <si>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</si>
  <si>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</si>
  <si>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</si>
  <si>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</si>
  <si>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</si>
  <si>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</si>
  <si>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</si>
  <si>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</si>
  <si>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</si>
  <si>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</si>
  <si>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</si>
  <si>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</si>
  <si>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</si>
  <si>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</si>
  <si>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</si>
  <si>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</si>
  <si>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</si>
  <si>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</si>
  <si>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</si>
  <si>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</si>
  <si>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</si>
  <si>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</si>
  <si>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</si>
  <si>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</si>
  <si>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</si>
  <si>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</si>
  <si>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</si>
  <si>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</si>
  <si>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</si>
  <si>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</si>
  <si>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</si>
  <si>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</si>
  <si>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</si>
  <si>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</si>
  <si>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</si>
  <si>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</si>
  <si>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</si>
  <si>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</si>
  <si>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</si>
  <si>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</si>
  <si>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</si>
  <si>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</si>
  <si>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</si>
  <si>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</si>
  <si>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</si>
  <si>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</si>
  <si>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</si>
  <si>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</si>
  <si>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</si>
  <si>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</si>
  <si>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</si>
  <si>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</si>
  <si>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</si>
  <si>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</si>
  <si>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</si>
  <si>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</si>
  <si>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</si>
  <si>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</si>
  <si>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</si>
  <si>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</si>
  <si>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</si>
  <si>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</si>
  <si>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</si>
  <si>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</si>
  <si>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</si>
  <si>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</si>
  <si>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</si>
  <si>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</si>
  <si>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</si>
  <si>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</si>
  <si>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</si>
  <si>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</si>
  <si>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</si>
  <si>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</si>
  <si>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</si>
  <si>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</si>
  <si>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</si>
  <si>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</si>
  <si>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</si>
  <si>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</si>
  <si>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</si>
  <si>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</si>
  <si>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</si>
  <si>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</si>
  <si>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</si>
  <si>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</si>
  <si>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</si>
  <si>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</si>
  <si>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</si>
  <si>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</si>
  <si>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</si>
  <si>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</si>
  <si>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</si>
  <si>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</si>
  <si>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</si>
  <si>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</si>
  <si>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</si>
  <si>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</si>
  <si>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</si>
  <si>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</si>
  <si>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</si>
  <si>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</si>
  <si>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</si>
  <si>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</si>
  <si>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</si>
  <si>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</si>
  <si>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</si>
  <si>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</si>
  <si>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</si>
  <si>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</si>
  <si>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</si>
  <si>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</si>
  <si>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</si>
  <si>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</si>
  <si>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</si>
  <si>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</si>
  <si>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</si>
  <si>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</si>
  <si>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</si>
  <si>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</si>
  <si>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</si>
  <si>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</si>
  <si>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</si>
  <si>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</si>
  <si>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</si>
  <si>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</si>
  <si>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</si>
  <si>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</si>
  <si>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</si>
  <si>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</si>
  <si>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</si>
  <si>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</si>
  <si>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</si>
  <si>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</si>
  <si>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</si>
  <si>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</si>
  <si>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</si>
  <si>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</si>
  <si>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</si>
  <si>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</si>
  <si>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</si>
  <si>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</si>
  <si>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</si>
  <si>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</si>
  <si>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</si>
  <si>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</si>
  <si>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</si>
  <si>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</si>
  <si>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</si>
  <si>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</si>
  <si>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</si>
  <si>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</si>
  <si>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</si>
  <si>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</si>
  <si>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</si>
  <si>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</si>
  <si>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</si>
  <si>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</si>
  <si>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</si>
  <si>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</si>
  <si>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</si>
  <si>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</si>
  <si>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</si>
  <si>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</si>
  <si>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</si>
  <si>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</si>
  <si>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</si>
  <si>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</si>
  <si>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</si>
  <si>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</si>
  <si>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</si>
  <si>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</si>
  <si>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</si>
  <si>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</si>
  <si>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</si>
  <si>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</si>
  <si>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</si>
  <si>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</si>
  <si>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</si>
  <si>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</si>
  <si>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</si>
  <si>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</si>
  <si>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</si>
  <si>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</si>
  <si>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</si>
  <si>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</si>
  <si>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</si>
  <si>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</si>
  <si>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</si>
  <si>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</si>
  <si>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</si>
  <si>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</si>
  <si>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</si>
  <si>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</si>
  <si>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</si>
  <si>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</si>
  <si>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</si>
  <si>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</si>
  <si>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</si>
  <si>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</si>
  <si>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</si>
  <si>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</si>
  <si>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</si>
  <si>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</si>
  <si>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</si>
  <si>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</si>
  <si>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</si>
  <si>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</si>
  <si>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</si>
  <si>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</si>
  <si>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</si>
  <si>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</si>
  <si>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</si>
  <si>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</si>
  <si>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</si>
  <si>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</si>
  <si>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</si>
  <si>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</si>
  <si>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</si>
  <si>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</si>
  <si>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</si>
  <si>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</si>
  <si>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</si>
  <si>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</si>
  <si>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</si>
  <si>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</si>
  <si>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</si>
  <si>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</si>
  <si>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</si>
  <si>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</si>
  <si>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</si>
  <si>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</si>
  <si>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</si>
  <si>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</si>
  <si>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</si>
  <si>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</si>
  <si>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</si>
  <si>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</si>
  <si>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</si>
  <si>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</si>
  <si>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</si>
  <si>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</si>
  <si>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</si>
  <si>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</si>
  <si>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</si>
  <si>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</si>
  <si>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</si>
  <si>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</si>
  <si>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</si>
  <si>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</si>
  <si>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</si>
  <si>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</si>
  <si>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</si>
  <si>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</si>
  <si>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</si>
  <si>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</si>
  <si>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</si>
  <si>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</si>
  <si>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</si>
  <si>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</si>
  <si>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</si>
  <si>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</si>
  <si>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</si>
  <si>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</si>
  <si>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</si>
  <si>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</si>
  <si>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</si>
  <si>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</si>
  <si>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</si>
  <si>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</si>
  <si>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</si>
  <si>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</si>
  <si>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</si>
  <si>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</si>
  <si>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</si>
  <si>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</si>
  <si>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</si>
  <si>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</si>
  <si>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</si>
  <si>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</si>
  <si>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</si>
  <si>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</si>
  <si>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</si>
  <si>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</si>
  <si>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</si>
  <si>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</si>
  <si>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</si>
  <si>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</si>
  <si>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</si>
  <si>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</si>
  <si>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</si>
  <si>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</si>
  <si>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</si>
  <si>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</si>
  <si>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</si>
  <si>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</si>
  <si>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</si>
  <si>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</si>
  <si>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</si>
  <si>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</si>
  <si>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</si>
  <si>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</si>
  <si>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</si>
  <si>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</si>
  <si>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</si>
  <si>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</si>
  <si>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</si>
  <si>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</si>
  <si>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</si>
  <si>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</si>
  <si>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</si>
  <si>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</si>
  <si>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</si>
  <si>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</si>
  <si>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</si>
  <si>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</si>
  <si>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</si>
  <si>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</si>
  <si>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</si>
  <si>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</si>
  <si>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</si>
  <si>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</si>
  <si>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</si>
  <si>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</si>
  <si>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</si>
  <si>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</si>
  <si>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</si>
  <si>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</si>
  <si>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</si>
  <si>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</si>
  <si>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</si>
  <si>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</si>
  <si>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</si>
  <si>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</si>
  <si>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</si>
  <si>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</si>
  <si>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</si>
  <si>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</si>
  <si>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</si>
  <si>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</si>
  <si>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</si>
  <si>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</si>
  <si>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</si>
  <si>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</si>
  <si>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</si>
  <si>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</si>
  <si>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</si>
  <si>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</si>
  <si>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</si>
  <si>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</si>
  <si>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</si>
  <si>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</si>
  <si>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</si>
  <si>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</si>
  <si>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</si>
  <si>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</si>
  <si>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</si>
  <si>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</si>
  <si>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</si>
  <si>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</si>
  <si>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</si>
  <si>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</si>
  <si>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</si>
  <si>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</si>
  <si>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</si>
  <si>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</si>
  <si>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</si>
  <si>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</si>
  <si>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</si>
  <si>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</si>
  <si>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</si>
  <si>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</si>
  <si>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</si>
  <si>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</si>
  <si>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</si>
  <si>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</si>
  <si>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</si>
  <si>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</si>
  <si>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</si>
  <si>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</si>
  <si>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</si>
  <si>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</si>
  <si>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</si>
  <si>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</si>
  <si>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</si>
  <si>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</si>
  <si>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</si>
  <si>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</si>
  <si>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</si>
  <si>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</si>
  <si>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</si>
  <si>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</si>
  <si>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</si>
  <si>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</si>
  <si>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</si>
  <si>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</si>
  <si>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</si>
  <si>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</si>
  <si>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</si>
  <si>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</si>
  <si>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</si>
  <si>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</si>
  <si>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</si>
  <si>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</si>
  <si>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</si>
  <si>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</si>
  <si>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</si>
  <si>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</si>
  <si>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</si>
  <si>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</si>
  <si>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</si>
  <si>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</si>
  <si>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</si>
  <si>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</si>
  <si>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</si>
  <si>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</si>
  <si>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</si>
  <si>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</si>
  <si>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</si>
  <si>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</si>
  <si>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</si>
  <si>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</si>
  <si>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</si>
  <si>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</si>
  <si>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</si>
  <si>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</si>
  <si>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</si>
  <si>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</si>
  <si>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</si>
  <si>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</si>
  <si>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</si>
  <si>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</si>
  <si>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</si>
  <si>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</si>
  <si>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</si>
  <si>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</si>
  <si>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</si>
  <si>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</si>
  <si>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</si>
  <si>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</si>
  <si>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</si>
  <si>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</si>
  <si>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</si>
  <si>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</si>
  <si>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</si>
  <si>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</si>
  <si>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</si>
  <si>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</si>
  <si>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</si>
  <si>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</si>
  <si>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</si>
  <si>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</si>
  <si>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</si>
  <si>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</si>
  <si>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</si>
  <si>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</si>
  <si>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</si>
  <si>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</si>
  <si>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</si>
  <si>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</si>
  <si>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</si>
  <si>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</si>
  <si>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</si>
  <si>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</si>
  <si>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</si>
  <si>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</si>
  <si>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</si>
  <si>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</si>
  <si>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</si>
  <si>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</si>
  <si>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</si>
  <si>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</si>
  <si>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</si>
  <si>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</si>
  <si>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</si>
  <si>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</si>
  <si>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</si>
  <si>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</si>
  <si>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</si>
  <si>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</si>
  <si>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</si>
  <si>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</si>
  <si>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</si>
  <si>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</si>
  <si>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</si>
  <si>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</si>
  <si>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</si>
  <si>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</si>
  <si>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</si>
  <si>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</si>
  <si>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</si>
  <si>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</si>
  <si>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</si>
  <si>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</si>
  <si>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</si>
  <si>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</si>
  <si>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</si>
  <si>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</si>
  <si>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</si>
  <si>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</si>
  <si>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</si>
  <si>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</si>
  <si>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</si>
  <si>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</si>
  <si>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</si>
  <si>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</si>
  <si>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</si>
  <si>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</si>
  <si>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</si>
  <si>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</si>
  <si>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</si>
  <si>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</si>
  <si>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</si>
  <si>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</si>
  <si>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</si>
  <si>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</si>
  <si>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</si>
  <si>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</si>
  <si>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</si>
  <si>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</si>
  <si>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</si>
  <si>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</si>
  <si>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</si>
  <si>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</si>
  <si>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</si>
  <si>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</si>
  <si>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</si>
  <si>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</si>
  <si>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</si>
  <si>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</si>
  <si>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</si>
  <si>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</si>
  <si>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</si>
  <si>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</si>
  <si>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</si>
  <si>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</si>
  <si>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</si>
  <si>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</si>
  <si>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</si>
  <si>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</si>
  <si>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</si>
  <si>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</si>
  <si>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</si>
  <si>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</si>
  <si>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</si>
  <si>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</si>
  <si>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</si>
  <si>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</si>
  <si>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</si>
  <si>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</si>
  <si>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</si>
  <si>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</si>
  <si>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</si>
  <si>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</si>
  <si>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</si>
  <si>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</si>
  <si>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</si>
  <si>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</si>
  <si>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</si>
  <si>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</si>
  <si>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</si>
  <si>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</si>
  <si>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</si>
  <si>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</si>
  <si>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</si>
  <si>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</si>
  <si>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</si>
  <si>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</si>
  <si>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</si>
  <si>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</si>
  <si>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</si>
  <si>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</si>
  <si>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</si>
  <si>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</si>
  <si>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</si>
  <si>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</si>
  <si>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</si>
  <si>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</si>
  <si>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</si>
  <si>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</si>
  <si>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</si>
  <si>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</si>
  <si>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</si>
  <si>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</si>
  <si>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</si>
  <si>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</si>
  <si>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</si>
  <si>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</si>
  <si>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</si>
  <si>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</si>
  <si>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</si>
  <si>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</si>
  <si>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</si>
  <si>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</si>
  <si>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</si>
  <si>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</si>
  <si>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</si>
  <si>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</si>
  <si>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</si>
  <si>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</si>
  <si>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</si>
  <si>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</si>
  <si>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</si>
  <si>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</si>
  <si>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</si>
  <si>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</si>
  <si>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</si>
  <si>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</si>
  <si>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</si>
  <si>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</si>
  <si>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</si>
  <si>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</si>
  <si>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</si>
  <si>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</si>
  <si>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</si>
  <si>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</si>
  <si>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</si>
  <si>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</si>
  <si>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</si>
  <si>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</si>
  <si>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</si>
  <si>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</si>
  <si>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</si>
  <si>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</si>
  <si>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</si>
  <si>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</si>
  <si>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</si>
  <si>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</si>
  <si>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</si>
  <si>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</si>
  <si>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</si>
  <si>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</si>
  <si>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</si>
  <si>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</si>
  <si>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</si>
  <si>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</si>
  <si>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</si>
  <si>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</si>
  <si>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</si>
  <si>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</si>
  <si>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</si>
  <si>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</si>
  <si>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</si>
  <si>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</si>
  <si>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</si>
  <si>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</si>
  <si>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</si>
  <si>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</si>
  <si>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</si>
  <si>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</si>
  <si>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</si>
  <si>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</si>
  <si>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</si>
  <si>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</si>
  <si>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</si>
  <si>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</si>
  <si>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</si>
  <si>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</si>
  <si>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</si>
  <si>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</si>
  <si>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</si>
  <si>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</si>
  <si>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</si>
  <si>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</si>
  <si>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</si>
  <si>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</si>
  <si>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</si>
  <si>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</si>
  <si>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</si>
  <si>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</si>
  <si>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</si>
  <si>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</si>
  <si>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</si>
  <si>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</si>
  <si>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</si>
  <si>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</si>
  <si>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</si>
  <si>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</si>
  <si>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</si>
  <si>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</si>
  <si>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</si>
  <si>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</si>
  <si>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</si>
  <si>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</si>
  <si>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</si>
  <si>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</si>
  <si>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</si>
  <si>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</si>
  <si>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</si>
  <si>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</si>
  <si>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</si>
  <si>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</si>
  <si>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</si>
  <si>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</si>
  <si>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</si>
  <si>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</si>
  <si>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</si>
  <si>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</si>
  <si>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</si>
  <si>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</si>
  <si>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</si>
  <si>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</si>
  <si>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</si>
  <si>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</si>
  <si>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</si>
  <si>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</si>
  <si>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</si>
  <si>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</si>
  <si>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</si>
  <si>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</si>
  <si>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</si>
  <si>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</si>
  <si>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</si>
  <si>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</si>
  <si>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</si>
  <si>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</si>
  <si>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</si>
  <si>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</si>
  <si>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</si>
  <si>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</si>
  <si>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</si>
  <si>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</si>
  <si>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</si>
  <si>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</si>
  <si>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</si>
  <si>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</si>
  <si>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</si>
  <si>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</si>
  <si>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</si>
  <si>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</si>
  <si>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</si>
  <si>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</si>
  <si>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</si>
  <si>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</si>
  <si>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</si>
  <si>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</si>
  <si>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</si>
  <si>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</si>
  <si>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</si>
  <si>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</si>
  <si>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</si>
  <si>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</si>
  <si>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</si>
  <si>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</si>
  <si>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</si>
  <si>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</si>
  <si>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</si>
  <si>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</si>
  <si>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</si>
  <si>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</si>
  <si>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</si>
  <si>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</si>
  <si>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</si>
  <si>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</si>
  <si>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</si>
  <si>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</si>
  <si>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</si>
  <si>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</si>
  <si>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</si>
  <si>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</si>
  <si>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</si>
  <si>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</si>
  <si>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</si>
  <si>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</si>
  <si>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</si>
  <si>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</si>
  <si>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</si>
  <si>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</si>
  <si>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</si>
  <si>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</si>
  <si>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</si>
  <si>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</si>
  <si>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</si>
  <si>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</si>
  <si>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</si>
  <si>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</si>
  <si>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</si>
  <si>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</si>
  <si>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</si>
  <si>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</si>
  <si>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</si>
  <si>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</si>
  <si>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</si>
  <si>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</si>
  <si>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</si>
  <si>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</si>
  <si>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</si>
  <si>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</si>
  <si>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</si>
  <si>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</si>
  <si>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</si>
  <si>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</si>
  <si>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</si>
  <si>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</si>
  <si>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</si>
  <si>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</si>
  <si>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</si>
  <si>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</si>
  <si>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</si>
  <si>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</si>
  <si>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</si>
  <si>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</si>
  <si>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</si>
  <si>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</si>
  <si>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</si>
  <si>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</si>
  <si>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</si>
  <si>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</si>
  <si>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</si>
  <si>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</si>
  <si>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</si>
  <si>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</si>
  <si>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</si>
  <si>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</si>
  <si>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</si>
  <si>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</si>
  <si>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</si>
  <si>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</si>
  <si>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</si>
  <si>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</si>
  <si>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</si>
  <si>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</si>
  <si>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</si>
  <si>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</si>
  <si>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</si>
  <si>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</si>
  <si>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</si>
  <si>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</si>
  <si>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</si>
  <si>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</si>
  <si>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</si>
  <si>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</si>
  <si>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</si>
  <si>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</si>
  <si>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</si>
  <si>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</si>
  <si>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</si>
  <si>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</si>
  <si>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</si>
  <si>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</si>
  <si>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</si>
  <si>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</si>
  <si>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</si>
  <si>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</si>
  <si>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</si>
  <si>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</si>
  <si>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</si>
  <si>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</si>
  <si>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</si>
  <si>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</si>
  <si>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</si>
  <si>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</si>
  <si>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</si>
  <si>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</si>
  <si>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</si>
  <si>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</si>
  <si>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</si>
  <si>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</si>
  <si>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</si>
  <si>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</si>
  <si>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</si>
  <si>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</si>
  <si>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</si>
  <si>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</si>
  <si>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</si>
  <si>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</si>
  <si>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</si>
  <si>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</si>
  <si>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</si>
  <si>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</si>
  <si>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</si>
  <si>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</si>
  <si>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</si>
  <si>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</si>
  <si>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</si>
  <si>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</si>
  <si>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</si>
  <si>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</si>
  <si>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</si>
  <si>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</si>
  <si>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</si>
  <si>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</si>
  <si>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</si>
  <si>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</si>
  <si>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</si>
  <si>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</si>
  <si>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</si>
  <si>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</si>
  <si>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</si>
  <si>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</si>
  <si>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</si>
  <si>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</si>
  <si>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</si>
  <si>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</si>
  <si>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</si>
  <si>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</si>
  <si>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</si>
  <si>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</si>
  <si>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</si>
  <si>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</si>
  <si>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</si>
  <si>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</si>
  <si>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</si>
  <si>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</si>
  <si>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</si>
  <si>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</si>
  <si>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</si>
  <si>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</si>
  <si>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</si>
  <si>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</si>
  <si>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</si>
  <si>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</si>
  <si>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</si>
  <si>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</si>
  <si>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</si>
  <si>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</si>
  <si>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</si>
  <si>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</si>
  <si>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</si>
  <si>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</si>
  <si>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</si>
  <si>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</si>
  <si>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</si>
  <si>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</si>
  <si>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</si>
  <si>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</si>
  <si>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</si>
  <si>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</si>
  <si>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</si>
  <si>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</si>
  <si>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</si>
  <si>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</si>
  <si>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</si>
  <si>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</si>
  <si>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</si>
  <si>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</si>
  <si>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</si>
  <si>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</si>
  <si>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</si>
  <si>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</si>
  <si>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</si>
  <si>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</si>
  <si>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</si>
  <si>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</si>
  <si>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</si>
  <si>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</si>
  <si>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</si>
  <si>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</si>
  <si>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</si>
  <si>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</si>
  <si>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</si>
  <si>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</si>
  <si>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</si>
  <si>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</si>
  <si>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</si>
  <si>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</si>
  <si>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</si>
  <si>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</si>
  <si>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</si>
  <si>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</si>
  <si>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</si>
  <si>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</si>
  <si>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</si>
  <si>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</si>
  <si>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</si>
  <si>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</si>
  <si>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</si>
  <si>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</si>
  <si>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</si>
  <si>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</si>
  <si>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</si>
  <si>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</si>
  <si>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</si>
  <si>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</si>
  <si>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</si>
  <si>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</si>
  <si>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</si>
  <si>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</si>
  <si>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</si>
  <si>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</si>
  <si>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</si>
  <si>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</si>
  <si>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</si>
  <si>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</si>
  <si>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</si>
  <si>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</si>
  <si>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</si>
  <si>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</si>
  <si>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</si>
  <si>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</si>
  <si>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</si>
  <si>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</si>
  <si>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</si>
  <si>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</si>
  <si>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</si>
  <si>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</si>
  <si>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</si>
  <si>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</si>
  <si>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</si>
  <si>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</si>
  <si>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</si>
  <si>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</si>
  <si>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</si>
  <si>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</si>
  <si>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</si>
  <si>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</si>
  <si>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</si>
  <si>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</si>
  <si>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</si>
  <si>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</si>
  <si>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</si>
  <si>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</si>
  <si>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</si>
  <si>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</si>
  <si>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</si>
  <si>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</si>
  <si>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</si>
  <si>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</si>
  <si>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</si>
  <si>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</si>
  <si>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</si>
  <si>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</si>
  <si>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</si>
  <si>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</si>
  <si>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</si>
  <si>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</si>
  <si>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</si>
  <si>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</si>
  <si>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</si>
  <si>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</si>
  <si>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</si>
  <si>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</si>
  <si>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</si>
  <si>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</si>
  <si>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</si>
  <si>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</si>
  <si>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</si>
  <si>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</si>
  <si>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</si>
  <si>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</si>
  <si>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</si>
  <si>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</si>
  <si>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</si>
  <si>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</si>
  <si>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</si>
  <si>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</si>
  <si>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</si>
  <si>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</si>
  <si>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</si>
  <si>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</si>
  <si>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</si>
  <si>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</si>
  <si>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</si>
  <si>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</si>
  <si>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</si>
  <si>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</si>
  <si>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</si>
  <si>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</si>
  <si>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</si>
  <si>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</si>
  <si>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</si>
  <si>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</si>
  <si>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</si>
  <si>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</si>
  <si>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</si>
  <si>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</si>
  <si>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</si>
  <si>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</si>
  <si>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</si>
  <si>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</si>
  <si>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</si>
  <si>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</si>
  <si>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</si>
  <si>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</si>
  <si>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</si>
  <si>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</si>
  <si>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</si>
  <si>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</si>
  <si>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</si>
  <si>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</si>
  <si>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</si>
  <si>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</si>
  <si>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</si>
  <si>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</si>
  <si>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</si>
  <si>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</si>
  <si>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</si>
  <si>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</si>
  <si>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</si>
  <si>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</si>
  <si>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</si>
  <si>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</si>
  <si>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</si>
  <si>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</si>
  <si>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</si>
  <si>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</si>
  <si>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</si>
  <si>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</si>
  <si>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</si>
  <si>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</si>
  <si>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</si>
  <si>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</si>
  <si>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</si>
  <si>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</si>
  <si>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</si>
  <si>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</si>
  <si>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</si>
  <si>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</si>
  <si>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</si>
  <si>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</si>
  <si>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</si>
  <si>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</si>
  <si>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</si>
  <si>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</si>
  <si>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</si>
  <si>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</si>
  <si>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</si>
  <si>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</si>
  <si>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</si>
  <si>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</si>
  <si>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</si>
  <si>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</si>
  <si>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</si>
  <si>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</si>
  <si>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</si>
  <si>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</si>
  <si>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</si>
  <si>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</si>
  <si>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</si>
  <si>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</si>
  <si>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</si>
  <si>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</si>
  <si>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</si>
  <si>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</si>
  <si>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</si>
  <si>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</si>
  <si>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</si>
  <si>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</si>
  <si>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</si>
  <si>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</si>
  <si>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</si>
  <si>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</si>
  <si>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</si>
  <si>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</si>
  <si>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</si>
  <si>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</si>
  <si>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</si>
  <si>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</si>
  <si>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</si>
  <si>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</si>
  <si>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</si>
  <si>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</si>
  <si>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</si>
  <si>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</si>
  <si>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</si>
  <si>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</si>
  <si>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</si>
  <si>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</si>
  <si>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</si>
  <si>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</si>
  <si>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</si>
  <si>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</si>
  <si>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</si>
  <si>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</si>
  <si>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</si>
  <si>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</si>
  <si>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</si>
  <si>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</si>
  <si>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</si>
  <si>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</si>
  <si>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</si>
  <si>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</si>
  <si>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</si>
  <si>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</si>
  <si>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</si>
  <si>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</si>
  <si>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</si>
  <si>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</si>
  <si>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</si>
  <si>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</si>
  <si>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</si>
  <si>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</si>
  <si>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</si>
  <si>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</si>
  <si>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</si>
  <si>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</si>
  <si>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</si>
  <si>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</si>
  <si>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</si>
  <si>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</si>
  <si>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</si>
  <si>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</si>
  <si>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</si>
  <si>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</si>
  <si>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</si>
  <si>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</si>
  <si>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</si>
  <si>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</si>
  <si>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</si>
  <si>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</si>
  <si>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</si>
  <si>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</si>
  <si>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</si>
  <si>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</si>
  <si>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</si>
  <si>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</si>
  <si>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</si>
  <si>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</si>
  <si>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</si>
  <si>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</si>
  <si>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</si>
  <si>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</si>
  <si>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</si>
  <si>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</si>
  <si>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</si>
  <si>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</si>
  <si>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</si>
  <si>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</si>
  <si>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</si>
  <si>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</si>
  <si>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</si>
  <si>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</si>
  <si>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</si>
  <si>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</si>
  <si>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</si>
  <si>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</si>
  <si>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</si>
  <si>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</si>
  <si>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</si>
  <si>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</si>
  <si>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</si>
  <si>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</si>
  <si>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</si>
  <si>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</si>
  <si>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</si>
  <si>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</si>
  <si>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</si>
  <si>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</si>
  <si>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</si>
  <si>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</si>
  <si>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</si>
  <si>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</si>
  <si>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</si>
  <si>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</si>
  <si>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</si>
  <si>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</si>
  <si>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</si>
  <si>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</si>
  <si>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</si>
  <si>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</si>
  <si>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</si>
  <si>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</si>
  <si>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</si>
  <si>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</si>
  <si>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</si>
  <si>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</si>
  <si>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</si>
  <si>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</si>
  <si>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</si>
  <si>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</si>
  <si>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</si>
  <si>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</si>
  <si>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</si>
  <si>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</si>
  <si>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</si>
  <si>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</si>
  <si>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</si>
  <si>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</si>
  <si>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</si>
  <si>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</si>
  <si>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</si>
  <si>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</si>
  <si>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</si>
  <si>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</si>
  <si>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</si>
  <si>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</si>
  <si>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</si>
  <si>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</si>
  <si>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</si>
  <si>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</si>
  <si>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</si>
  <si>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</si>
  <si>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</si>
  <si>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</si>
  <si>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</si>
  <si>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</si>
  <si>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</si>
  <si>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</si>
  <si>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</si>
  <si>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</si>
  <si>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</si>
  <si>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</si>
  <si>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</si>
  <si>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</si>
  <si>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</si>
  <si>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</si>
  <si>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</si>
  <si>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</si>
  <si>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</si>
  <si>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</si>
  <si>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</si>
  <si>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</si>
  <si>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</si>
  <si>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</si>
  <si>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</si>
  <si>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</si>
  <si>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</si>
  <si>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</si>
  <si>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</si>
  <si>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</si>
  <si>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</si>
  <si>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</si>
  <si>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</si>
  <si>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</si>
  <si>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</si>
  <si>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</si>
  <si>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</si>
  <si>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</si>
  <si>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</si>
  <si>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</si>
  <si>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</si>
  <si>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</si>
  <si>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</si>
  <si>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</si>
  <si>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</si>
  <si>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</si>
  <si>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</si>
  <si>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</si>
  <si>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</si>
  <si>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</si>
  <si>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</si>
  <si>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</si>
  <si>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</si>
  <si>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</si>
  <si>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</si>
  <si>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</si>
  <si>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</si>
  <si>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</si>
  <si>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</si>
  <si>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</si>
  <si>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</si>
  <si>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</si>
  <si>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</si>
  <si>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</si>
  <si>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</si>
  <si>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</si>
  <si>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</si>
  <si>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</si>
  <si>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</si>
  <si>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</si>
  <si>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</si>
  <si>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</si>
  <si>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</si>
  <si>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</si>
  <si>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</si>
  <si>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</si>
  <si>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</si>
  <si>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</si>
  <si>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</si>
  <si>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</si>
  <si>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</si>
  <si>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</si>
  <si>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</si>
  <si>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</si>
  <si>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</si>
  <si>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</si>
  <si>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</si>
  <si>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</si>
  <si>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</si>
  <si>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</si>
  <si>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</si>
  <si>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</si>
  <si>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</si>
  <si>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</si>
  <si>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</si>
  <si>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</si>
  <si>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</si>
  <si>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</si>
  <si>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</si>
  <si>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</si>
  <si>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</si>
  <si>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</si>
  <si>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</si>
  <si>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</si>
  <si>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</si>
  <si>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</si>
  <si>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</si>
  <si>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</si>
  <si>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</si>
  <si>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</si>
  <si>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</si>
  <si>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</si>
  <si>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</si>
  <si>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</si>
  <si>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</si>
  <si>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</si>
  <si>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</si>
  <si>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</si>
  <si>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</si>
  <si>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</si>
  <si>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</si>
  <si>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</si>
  <si>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</si>
  <si>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</si>
  <si>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</si>
  <si>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</si>
  <si>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</si>
  <si>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</si>
  <si>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</si>
  <si>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</si>
  <si>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</si>
  <si>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</si>
  <si>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</si>
  <si>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</si>
  <si>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</si>
  <si>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</si>
  <si>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</si>
  <si>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</si>
  <si>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</si>
  <si>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</si>
  <si>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</si>
  <si>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</si>
  <si>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</si>
  <si>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</si>
  <si>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</si>
  <si>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</si>
  <si>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</si>
  <si>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</si>
  <si>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</si>
  <si>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</si>
  <si>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</si>
  <si>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</si>
  <si>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</si>
  <si>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</si>
  <si>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</si>
  <si>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</si>
  <si>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</si>
  <si>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</si>
  <si>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</si>
  <si>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</si>
  <si>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</si>
  <si>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</si>
  <si>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</si>
  <si>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</si>
  <si>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</si>
  <si>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</si>
  <si>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</si>
  <si>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</si>
  <si>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</si>
  <si>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</si>
  <si>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</si>
  <si>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</si>
  <si>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</si>
  <si>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</si>
  <si>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</si>
  <si>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</si>
  <si>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</si>
  <si>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</si>
  <si>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</si>
  <si>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</si>
  <si>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</si>
  <si>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</si>
  <si>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</si>
  <si>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</si>
  <si>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</si>
  <si>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</si>
  <si>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</si>
  <si>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</si>
  <si>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</si>
  <si>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</si>
  <si>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</si>
  <si>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</si>
  <si>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</si>
  <si>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</si>
  <si>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</si>
  <si>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</si>
  <si>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</si>
  <si>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</si>
  <si>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</si>
  <si>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</si>
  <si>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</si>
  <si>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</si>
  <si>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</si>
  <si>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</si>
  <si>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</si>
  <si>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</si>
  <si>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</si>
  <si>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</si>
  <si>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</si>
  <si>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</si>
  <si>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</si>
  <si>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</si>
  <si>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</si>
  <si>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</si>
  <si>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</si>
  <si>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</si>
  <si>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</si>
  <si>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</si>
  <si>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</si>
  <si>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</si>
  <si>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</si>
  <si>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</si>
  <si>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</si>
  <si>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</si>
  <si>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</si>
  <si>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</si>
  <si>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</si>
  <si>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</si>
  <si>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</si>
  <si>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</si>
  <si>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</si>
  <si>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</si>
  <si>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</si>
  <si>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</si>
  <si>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</si>
  <si>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</si>
  <si>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</si>
  <si>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</si>
  <si>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</si>
  <si>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</si>
  <si>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</si>
  <si>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</si>
  <si>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</si>
  <si>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</si>
  <si>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</si>
  <si>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</si>
  <si>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</si>
  <si>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</si>
  <si>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</si>
  <si>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</si>
  <si>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</si>
  <si>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</si>
  <si>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</si>
  <si>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</si>
  <si>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</si>
  <si>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</si>
  <si>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</si>
  <si>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</si>
  <si>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</si>
  <si>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</si>
  <si>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</si>
  <si>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</si>
  <si>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</si>
  <si>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</si>
  <si>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</si>
  <si>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</si>
  <si>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</si>
  <si>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</si>
  <si>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</si>
  <si>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</si>
  <si>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</si>
  <si>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</si>
  <si>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</si>
  <si>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</si>
  <si>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</si>
  <si>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</si>
  <si>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</si>
  <si>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</si>
  <si>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</si>
  <si>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</si>
  <si>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</si>
  <si>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</si>
  <si>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</si>
  <si>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</si>
  <si>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</si>
  <si>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</si>
  <si>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</si>
  <si>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</si>
  <si>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</si>
  <si>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</si>
  <si>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</si>
  <si>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</si>
  <si>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</si>
  <si>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</si>
  <si>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</si>
  <si>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</si>
  <si>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</si>
  <si>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</si>
  <si>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</si>
  <si>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</si>
  <si>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</si>
  <si>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</si>
  <si>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</si>
  <si>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</si>
  <si>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</si>
  <si>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</si>
  <si>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</si>
  <si>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</si>
  <si>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</si>
  <si>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</si>
  <si>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</si>
  <si>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</si>
  <si>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</si>
  <si>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</si>
  <si>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</si>
  <si>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</si>
  <si>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</si>
  <si>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</si>
  <si>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</si>
  <si>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</si>
  <si>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</si>
  <si>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</si>
  <si>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</si>
  <si>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</si>
  <si>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</si>
  <si>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</si>
  <si>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</si>
  <si>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</si>
  <si>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</si>
  <si>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</si>
  <si>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</si>
  <si>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</si>
  <si>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</si>
  <si>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</si>
  <si>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</si>
  <si>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</si>
  <si>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</si>
  <si>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</si>
  <si>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</si>
  <si>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</si>
  <si>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</si>
  <si>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</si>
  <si>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</si>
  <si>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</si>
  <si>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</si>
  <si>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</si>
  <si>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</si>
  <si>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</si>
  <si>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</si>
  <si>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</si>
  <si>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</si>
  <si>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</si>
  <si>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</si>
  <si>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</si>
  <si>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</si>
  <si>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</si>
  <si>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</si>
  <si>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</si>
  <si>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</si>
  <si>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</si>
  <si>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</si>
  <si>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</si>
  <si>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</si>
  <si>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</si>
  <si>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</si>
  <si>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</si>
  <si>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</si>
  <si>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</si>
  <si>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</si>
  <si>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</si>
  <si>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</si>
  <si>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</si>
  <si>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</si>
  <si>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</si>
  <si>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</si>
  <si>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</si>
  <si>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</si>
  <si>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</si>
  <si>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</si>
  <si>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</si>
  <si>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</si>
  <si>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</si>
  <si>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</si>
  <si>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</si>
  <si>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</si>
  <si>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</si>
  <si>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</si>
  <si>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</si>
  <si>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</si>
  <si>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</si>
  <si>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</si>
  <si>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</si>
  <si>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</si>
  <si>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</si>
  <si>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</si>
  <si>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</si>
  <si>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</si>
  <si>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</si>
  <si>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</si>
  <si>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</si>
  <si>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</si>
  <si>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</si>
  <si>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</si>
  <si>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</si>
  <si>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</si>
  <si>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</si>
  <si>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</si>
  <si>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</si>
  <si>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</si>
  <si>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</si>
  <si>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</si>
  <si>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</si>
  <si>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</si>
  <si>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</si>
  <si>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</si>
  <si>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</si>
  <si>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</si>
  <si>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</si>
  <si>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</si>
  <si>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</si>
  <si>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</si>
  <si>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</si>
  <si>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</si>
  <si>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</si>
  <si>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</si>
  <si>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</si>
  <si>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</si>
  <si>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</si>
  <si>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</si>
  <si>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</si>
  <si>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</si>
  <si>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</si>
  <si>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</si>
  <si>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</si>
  <si>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</si>
  <si>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</si>
  <si>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</si>
  <si>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</si>
  <si>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</si>
  <si>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</si>
  <si>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</si>
  <si>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</si>
  <si>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</si>
  <si>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</si>
  <si>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</si>
  <si>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</si>
  <si>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</si>
  <si>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</si>
  <si>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</si>
  <si>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</si>
  <si>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</si>
  <si>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</si>
  <si>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</si>
  <si>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</si>
  <si>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</si>
  <si>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</si>
  <si>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</si>
  <si>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</si>
  <si>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</si>
  <si>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</si>
  <si>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</si>
  <si>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</si>
  <si>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</si>
  <si>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</si>
  <si>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</si>
  <si>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</si>
  <si>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</si>
  <si>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</si>
  <si>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</si>
  <si>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</si>
  <si>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</si>
  <si>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</si>
  <si>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</si>
  <si>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</si>
  <si>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</si>
  <si>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</si>
  <si>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</si>
  <si>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</si>
  <si>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</si>
  <si>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</si>
  <si>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</si>
  <si>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</si>
  <si>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</si>
  <si>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</si>
  <si>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</si>
  <si>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</si>
  <si>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</si>
  <si>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</si>
  <si>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</si>
  <si>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</si>
  <si>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</si>
  <si>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</si>
  <si>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</si>
  <si>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</si>
  <si>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</si>
  <si>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</si>
  <si>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</si>
  <si>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</si>
  <si>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</si>
  <si>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</si>
  <si>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</si>
  <si>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</si>
  <si>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</si>
  <si>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</si>
  <si>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</si>
  <si>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</si>
  <si>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</si>
  <si>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</si>
  <si>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</si>
  <si>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</si>
  <si>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</si>
  <si>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</si>
  <si>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</si>
  <si>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</si>
  <si>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</si>
  <si>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</si>
  <si>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</si>
  <si>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</si>
  <si>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</si>
  <si>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</si>
  <si>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</si>
  <si>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</si>
  <si>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</si>
  <si>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</si>
  <si>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</si>
  <si>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</si>
  <si>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</si>
  <si>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</si>
  <si>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</si>
  <si>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</si>
  <si>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</si>
  <si>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</si>
  <si>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</si>
  <si>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</si>
  <si>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</si>
  <si>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</si>
  <si>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</si>
  <si>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</si>
  <si>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</si>
  <si>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</si>
  <si>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</si>
  <si>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</si>
  <si>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</si>
  <si>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</si>
  <si>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</si>
  <si>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</si>
  <si>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</si>
  <si>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</si>
  <si>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</si>
  <si>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</si>
  <si>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</si>
  <si>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</si>
  <si>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</si>
  <si>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</si>
  <si>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</si>
  <si>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</si>
  <si>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</si>
  <si>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</si>
  <si>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</si>
  <si>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</si>
  <si>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</si>
  <si>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</si>
  <si>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</si>
  <si>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</si>
  <si>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</si>
  <si>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</si>
  <si>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</si>
  <si>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</si>
  <si>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</si>
  <si>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</si>
  <si>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</si>
  <si>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</si>
  <si>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</si>
  <si>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</si>
  <si>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</si>
  <si>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</si>
  <si>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</si>
  <si>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</si>
  <si>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</si>
  <si>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</si>
  <si>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</si>
  <si>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</si>
  <si>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</si>
  <si>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</si>
  <si>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</si>
  <si>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</si>
  <si>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</si>
  <si>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</si>
  <si>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</si>
  <si>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</si>
  <si>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</si>
  <si>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</si>
  <si>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</si>
  <si>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</si>
  <si>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</si>
  <si>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</si>
  <si>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</si>
  <si>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</si>
  <si>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</si>
  <si>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</si>
  <si>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</si>
  <si>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</si>
  <si>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</si>
  <si>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</si>
  <si>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</si>
  <si>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</si>
  <si>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</si>
  <si>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</si>
  <si>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</si>
  <si>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</si>
  <si>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</si>
  <si>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</si>
  <si>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</si>
  <si>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</si>
  <si>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</si>
  <si>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</si>
  <si>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</si>
  <si>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</si>
  <si>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</si>
  <si>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</si>
  <si>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</si>
  <si>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</si>
  <si>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</si>
  <si>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</si>
  <si>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</si>
  <si>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</si>
  <si>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</si>
  <si>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</si>
  <si>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</si>
  <si>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</si>
  <si>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</si>
  <si>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</si>
  <si>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</si>
  <si>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</si>
  <si>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</si>
  <si>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</si>
  <si>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</si>
  <si>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</si>
  <si>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</si>
  <si>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</si>
  <si>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</si>
  <si>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</si>
  <si>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</si>
  <si>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</si>
  <si>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</si>
  <si>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</si>
  <si>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</si>
  <si>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</si>
  <si>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</si>
  <si>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</si>
  <si>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</si>
  <si>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</si>
  <si>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</si>
  <si>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</si>
  <si>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</si>
  <si>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</si>
  <si>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</si>
  <si>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</si>
  <si>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</si>
  <si>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</si>
  <si>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</si>
  <si>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</si>
  <si>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</si>
  <si>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</si>
  <si>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</si>
  <si>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</si>
  <si>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</si>
  <si>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</si>
  <si>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</si>
  <si>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</si>
  <si>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</si>
  <si>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</si>
  <si>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</si>
  <si>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</si>
  <si>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</si>
  <si>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</si>
  <si>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</si>
  <si>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</si>
  <si>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</si>
  <si>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</si>
  <si>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</si>
  <si>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</si>
  <si>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</si>
  <si>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</si>
  <si>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</si>
  <si>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</si>
  <si>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</si>
  <si>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</si>
  <si>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</si>
  <si>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</si>
  <si>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</si>
  <si>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</si>
  <si>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</si>
  <si>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</si>
  <si>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</si>
  <si>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</si>
  <si>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</si>
  <si>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</si>
  <si>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</si>
  <si>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</si>
  <si>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</si>
  <si>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</si>
  <si>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</si>
  <si>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</si>
  <si>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</si>
  <si>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</si>
  <si>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</si>
  <si>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</si>
  <si>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</si>
  <si>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</si>
  <si>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</si>
  <si>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</si>
  <si>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</si>
  <si>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</si>
  <si>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</si>
  <si>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</si>
  <si>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</si>
  <si>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</si>
  <si>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</si>
  <si>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</si>
  <si>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</si>
  <si>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</si>
  <si>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</si>
  <si>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</si>
  <si>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</si>
  <si>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</si>
  <si>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</si>
  <si>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</si>
  <si>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</si>
  <si>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</si>
  <si>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</si>
  <si>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</si>
  <si>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</si>
  <si>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</si>
  <si>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</si>
  <si>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</si>
  <si>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</si>
  <si>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</si>
  <si>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</si>
  <si>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</si>
  <si>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</si>
  <si>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</si>
  <si>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</si>
  <si>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</si>
  <si>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</si>
  <si>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</si>
  <si>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</si>
  <si>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</si>
  <si>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</si>
  <si>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</si>
  <si>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</si>
  <si>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</si>
  <si>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</si>
  <si>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</si>
  <si>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</si>
  <si>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</si>
  <si>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</si>
  <si>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</si>
  <si>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</si>
  <si>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</si>
  <si>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</si>
  <si>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</si>
  <si>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</si>
  <si>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</si>
  <si>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</si>
  <si>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</si>
  <si>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</si>
  <si>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</si>
  <si>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</si>
  <si>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</si>
  <si>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</si>
  <si>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</si>
  <si>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</si>
  <si>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</si>
  <si>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</si>
  <si>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</si>
  <si>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</si>
  <si>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</si>
  <si>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</si>
  <si>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</si>
  <si>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</si>
  <si>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</si>
  <si>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</si>
  <si>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</si>
  <si>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</si>
  <si>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</si>
  <si>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</si>
  <si>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</si>
  <si>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</si>
  <si>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</si>
  <si>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</si>
  <si>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</si>
  <si>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</si>
  <si>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</si>
  <si>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</si>
  <si>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</si>
  <si>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</si>
  <si>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</si>
  <si>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</si>
  <si>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</si>
  <si>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</si>
  <si>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</si>
  <si>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</si>
  <si>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</si>
  <si>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</si>
  <si>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</si>
  <si>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</si>
  <si>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</si>
  <si>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</si>
  <si>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</si>
  <si>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</si>
  <si>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</si>
  <si>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</si>
  <si>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</si>
  <si>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</si>
  <si>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</si>
  <si>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</si>
  <si>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</si>
  <si>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</si>
  <si>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</si>
  <si>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</si>
  <si>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</si>
  <si>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</si>
  <si>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</si>
  <si>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</si>
  <si>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</si>
  <si>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</si>
  <si>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</si>
  <si>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</si>
  <si>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</si>
  <si>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</si>
  <si>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</si>
  <si>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</si>
  <si>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</si>
  <si>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</si>
  <si>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</si>
  <si>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</si>
  <si>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</si>
  <si>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</si>
  <si>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</si>
  <si>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</si>
  <si>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</si>
  <si>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</si>
  <si>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</si>
  <si>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</si>
  <si>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</si>
  <si>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</si>
  <si>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</si>
  <si>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</si>
  <si>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</si>
  <si>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</si>
  <si>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</si>
  <si>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</si>
  <si>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</si>
  <si>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</si>
  <si>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</si>
  <si>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</si>
  <si>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</si>
  <si>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</si>
  <si>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</si>
  <si>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</si>
  <si>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</si>
  <si>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</si>
  <si>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</si>
  <si>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</si>
  <si>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</si>
  <si>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</si>
  <si>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</si>
  <si>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</si>
  <si>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</si>
  <si>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</si>
  <si>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</si>
  <si>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</si>
  <si>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</si>
  <si>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</si>
  <si>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</si>
  <si>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</si>
  <si>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</si>
  <si>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</si>
  <si>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</si>
  <si>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</si>
  <si>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</si>
  <si>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</si>
  <si>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</si>
  <si>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</si>
  <si>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</si>
  <si>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</si>
  <si>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</si>
  <si>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</si>
  <si>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</si>
  <si>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</si>
  <si>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</si>
  <si>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</si>
  <si>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</si>
  <si>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</si>
  <si>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</si>
  <si>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</si>
  <si>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</si>
  <si>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</si>
  <si>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</si>
  <si>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</si>
  <si>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</si>
  <si>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</si>
  <si>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</si>
  <si>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</si>
  <si>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</si>
  <si>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</si>
  <si>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</si>
  <si>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</si>
  <si>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</si>
  <si>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</si>
  <si>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</si>
  <si>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</si>
  <si>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</si>
  <si>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</si>
  <si>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</si>
  <si>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</si>
  <si>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</si>
  <si>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</si>
  <si>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</si>
  <si>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</si>
  <si>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</si>
  <si>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</si>
  <si>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</si>
  <si>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</si>
  <si>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</si>
  <si>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</si>
  <si>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</si>
  <si>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</si>
  <si>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</si>
  <si>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</si>
  <si>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</si>
  <si>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</si>
  <si>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</si>
  <si>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</si>
  <si>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</si>
  <si>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</si>
  <si>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</si>
  <si>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</si>
  <si>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</si>
  <si>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</si>
  <si>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</si>
  <si>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</si>
  <si>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</si>
  <si>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</si>
  <si>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</si>
  <si>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</si>
  <si>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</si>
  <si>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</si>
  <si>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</si>
  <si>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</si>
  <si>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</si>
  <si>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</si>
  <si>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</si>
  <si>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</si>
  <si>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</si>
  <si>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</si>
  <si>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</si>
  <si>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</si>
  <si>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</si>
  <si>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</si>
  <si>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</si>
  <si>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</si>
  <si>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</si>
  <si>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</si>
  <si>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</si>
  <si>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</si>
  <si>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</si>
  <si>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</si>
  <si>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</si>
  <si>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</si>
  <si>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</si>
  <si>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</si>
  <si>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</si>
  <si>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</si>
  <si>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</si>
  <si>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</si>
  <si>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</si>
  <si>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</si>
  <si>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</si>
  <si>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</si>
  <si>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</si>
  <si>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</si>
  <si>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</si>
  <si>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</si>
  <si>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</si>
  <si>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</si>
  <si>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</si>
  <si>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</si>
  <si>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</si>
  <si>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</si>
  <si>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</si>
  <si>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</si>
  <si>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</si>
  <si>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</si>
  <si>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</si>
  <si>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</si>
  <si>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</si>
  <si>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</si>
  <si>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</si>
  <si>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</si>
  <si>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</si>
  <si>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</si>
  <si>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</si>
  <si>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</si>
  <si>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</si>
  <si>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</si>
  <si>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</si>
  <si>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</si>
  <si>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</si>
  <si>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</si>
  <si>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</si>
  <si>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</si>
  <si>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</si>
  <si>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</si>
  <si>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</si>
  <si>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</si>
  <si>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</si>
  <si>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</si>
  <si>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</si>
  <si>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</si>
  <si>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</si>
  <si>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</si>
  <si>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</si>
  <si>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</si>
  <si>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</si>
  <si>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</si>
  <si>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</si>
  <si>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</si>
  <si>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</si>
  <si>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</si>
  <si>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</si>
  <si>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</si>
  <si>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</si>
  <si>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</si>
  <si>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</si>
  <si>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</si>
  <si>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</si>
  <si>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</si>
  <si>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</si>
  <si>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</si>
  <si>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</si>
  <si>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</si>
  <si>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</si>
  <si>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</si>
  <si>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</si>
  <si>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</si>
  <si>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</si>
  <si>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</si>
  <si>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</si>
  <si>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</si>
  <si>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</si>
  <si>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</si>
  <si>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</si>
  <si>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</si>
  <si>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</si>
  <si>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</si>
  <si>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</si>
  <si>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</si>
  <si>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</si>
  <si>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</si>
  <si>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</si>
  <si>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</si>
  <si>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</si>
  <si>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</si>
  <si>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</si>
  <si>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</si>
  <si>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</si>
  <si>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</si>
  <si>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</si>
  <si>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</si>
  <si>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</si>
  <si>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</si>
  <si>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</si>
  <si>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</si>
  <si>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</si>
  <si>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</si>
  <si>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</si>
  <si>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</si>
  <si>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</si>
  <si>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</si>
  <si>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</si>
  <si>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</si>
  <si>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</si>
  <si>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</si>
  <si>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</si>
  <si>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</si>
  <si>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</si>
  <si>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</si>
  <si>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</si>
  <si>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</si>
  <si>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</si>
  <si>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</si>
  <si>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</si>
  <si>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</si>
  <si>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</si>
  <si>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</si>
  <si>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</si>
  <si>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</si>
  <si>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</si>
  <si>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</si>
  <si>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</si>
  <si>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</si>
  <si>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</si>
  <si>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</si>
  <si>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</si>
  <si>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</si>
  <si>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</si>
  <si>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</si>
  <si>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</si>
  <si>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</si>
  <si>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</si>
  <si>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</si>
  <si>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</si>
  <si>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</si>
  <si>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</si>
  <si>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</si>
  <si>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</si>
  <si>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</si>
  <si>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</si>
  <si>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</si>
  <si>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</si>
  <si>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</si>
  <si>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</si>
  <si>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</si>
  <si>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</si>
  <si>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</si>
  <si>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</si>
  <si>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</si>
  <si>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</si>
  <si>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</si>
  <si>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</si>
  <si>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</si>
  <si>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</si>
  <si>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</si>
  <si>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</si>
  <si>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</si>
  <si>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</si>
  <si>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</si>
  <si>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</si>
  <si>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</si>
  <si>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</si>
  <si>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</si>
  <si>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</si>
  <si>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</si>
  <si>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</si>
  <si>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</si>
  <si>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</si>
  <si>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</si>
  <si>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</si>
  <si>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</si>
  <si>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</si>
  <si>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</si>
  <si>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</si>
  <si>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</si>
  <si>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</si>
  <si>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</si>
  <si>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</si>
  <si>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</si>
  <si>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</si>
  <si>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</si>
  <si>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</si>
  <si>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</si>
  <si>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</si>
  <si>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</si>
  <si>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</si>
  <si>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</si>
  <si>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</si>
  <si>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</si>
  <si>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</si>
  <si>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</si>
  <si>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</si>
  <si>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</si>
  <si>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</si>
  <si>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</si>
  <si>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</si>
  <si>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</si>
  <si>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</si>
  <si>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</si>
  <si>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</si>
  <si>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</si>
  <si>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</si>
  <si>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</si>
  <si>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</si>
  <si>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</si>
  <si>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</si>
  <si>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</si>
  <si>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</si>
  <si>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</si>
  <si>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</si>
  <si>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</si>
  <si>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</si>
  <si>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</si>
  <si>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</si>
  <si>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</si>
  <si>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</si>
  <si>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</si>
  <si>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</si>
  <si>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</si>
  <si>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</si>
  <si>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</si>
  <si>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</si>
  <si>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</si>
  <si>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</si>
  <si>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</si>
  <si>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</si>
  <si>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</si>
  <si>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</si>
  <si>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</si>
  <si>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</si>
  <si>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</si>
  <si>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</si>
  <si>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</si>
  <si>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</si>
  <si>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</si>
  <si>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</si>
  <si>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</si>
  <si>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</si>
  <si>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</si>
  <si>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</si>
  <si>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</si>
  <si>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</si>
  <si>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</si>
  <si>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</si>
  <si>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</si>
  <si>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</si>
  <si>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</si>
  <si>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</si>
  <si>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</si>
  <si>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</si>
  <si>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</si>
  <si>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</si>
  <si>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</si>
  <si>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</si>
  <si>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</si>
  <si>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</si>
  <si>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</si>
  <si>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</si>
  <si>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</si>
  <si>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</si>
  <si>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</si>
  <si>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</si>
  <si>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</si>
  <si>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</si>
  <si>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</si>
  <si>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</si>
  <si>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</si>
  <si>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</si>
  <si>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</si>
  <si>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</si>
  <si>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</si>
  <si>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</si>
  <si>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</si>
  <si>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</si>
  <si>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</si>
  <si>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</si>
  <si>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</si>
  <si>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</si>
  <si>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</si>
  <si>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</si>
  <si>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</si>
  <si>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</si>
  <si>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</si>
  <si>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</si>
  <si>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</si>
  <si>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</si>
  <si>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</si>
  <si>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</si>
  <si>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</si>
  <si>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</si>
  <si>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</si>
  <si>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</si>
  <si>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</si>
  <si>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</si>
  <si>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</si>
  <si>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</si>
  <si>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</si>
  <si>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</si>
  <si>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</si>
  <si>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</si>
  <si>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</si>
  <si>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</si>
  <si>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</si>
  <si>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</si>
  <si>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</si>
  <si>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</si>
  <si>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</si>
  <si>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</si>
  <si>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</si>
  <si>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</si>
  <si>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</si>
  <si>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</si>
  <si>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</si>
  <si>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</si>
  <si>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</si>
  <si>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</si>
  <si>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</si>
  <si>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</si>
  <si>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</si>
  <si>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</si>
  <si>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</si>
  <si>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</si>
  <si>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</si>
  <si>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</si>
  <si>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</si>
  <si>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</si>
  <si>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</si>
  <si>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</si>
  <si>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</si>
  <si>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</si>
  <si>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</si>
  <si>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</si>
  <si>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</si>
  <si>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</si>
  <si>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</si>
  <si>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</si>
  <si>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</si>
  <si>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</si>
  <si>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</si>
  <si>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</si>
  <si>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</si>
  <si>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</si>
  <si>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</si>
  <si>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</si>
  <si>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</si>
  <si>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</si>
  <si>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</si>
  <si>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</si>
  <si>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</si>
  <si>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</si>
  <si>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</si>
  <si>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</si>
  <si>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</si>
  <si>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</si>
  <si>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</si>
  <si>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</si>
  <si>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</si>
  <si>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</si>
  <si>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</si>
  <si>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</si>
  <si>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</si>
  <si>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</si>
  <si>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</si>
  <si>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</si>
  <si>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</si>
  <si>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</si>
  <si>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</si>
  <si>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</si>
  <si>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</si>
  <si>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</si>
  <si>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</si>
  <si>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</si>
  <si>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</si>
  <si>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</si>
  <si>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</si>
  <si>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</si>
  <si>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</si>
  <si>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</si>
  <si>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</si>
  <si>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</si>
  <si>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</si>
  <si>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</si>
  <si>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</si>
  <si>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</si>
  <si>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</si>
  <si>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</si>
  <si>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</si>
  <si>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</si>
  <si>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</si>
  <si>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</si>
  <si>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</si>
  <si>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</si>
  <si>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</si>
  <si>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</si>
  <si>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</si>
  <si>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</si>
  <si>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</si>
  <si>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</si>
  <si>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</si>
  <si>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</si>
  <si>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</si>
  <si>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</si>
  <si>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</si>
  <si>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</si>
  <si>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</si>
  <si>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</si>
  <si>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</si>
  <si>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</si>
  <si>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</si>
  <si>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</si>
  <si>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</si>
  <si>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</si>
  <si>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</si>
  <si>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</si>
  <si>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</si>
  <si>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</si>
  <si>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</si>
  <si>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</si>
  <si>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</si>
  <si>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</si>
  <si>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</si>
  <si>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</si>
  <si>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</si>
  <si>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</si>
  <si>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</si>
  <si>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</si>
  <si>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</si>
  <si>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</si>
  <si>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</si>
  <si>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</si>
  <si>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</si>
  <si>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</si>
  <si>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</si>
  <si>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</si>
  <si>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</si>
  <si>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</si>
  <si>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</si>
  <si>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</si>
  <si>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</si>
  <si>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</si>
  <si>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</si>
  <si>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</si>
  <si>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</si>
  <si>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</si>
  <si>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</si>
  <si>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</si>
  <si>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</si>
  <si>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</si>
  <si>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</si>
  <si>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</si>
  <si>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</si>
  <si>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</si>
  <si>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</si>
  <si>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</si>
  <si>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</si>
  <si>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</si>
  <si>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</si>
  <si>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</si>
  <si>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</si>
  <si>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</si>
  <si>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</si>
  <si>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</si>
  <si>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</si>
  <si>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</si>
  <si>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</si>
  <si>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</si>
  <si>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</si>
  <si>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</si>
  <si>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</si>
  <si>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</si>
  <si>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</si>
  <si>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</si>
  <si>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</si>
  <si>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</si>
  <si>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</si>
  <si>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</si>
  <si>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</si>
  <si>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</si>
  <si>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</si>
  <si>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</si>
  <si>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</si>
  <si>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</si>
  <si>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</si>
  <si>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</si>
  <si>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</si>
  <si>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</si>
  <si>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</si>
  <si>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</si>
  <si>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</si>
  <si>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</si>
  <si>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</si>
  <si>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</si>
  <si>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</si>
  <si>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</si>
  <si>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</si>
  <si>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</si>
  <si>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</si>
  <si>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</si>
  <si>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</si>
  <si>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</si>
  <si>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</si>
  <si>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</si>
  <si>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</si>
  <si>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</si>
  <si>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</si>
  <si>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</si>
  <si>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</si>
  <si>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</si>
  <si>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</si>
  <si>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</si>
  <si>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</si>
  <si>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</si>
  <si>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</si>
  <si>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</si>
  <si>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</si>
  <si>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</si>
  <si>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</si>
  <si>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</si>
  <si>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</si>
  <si>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</si>
  <si>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</si>
  <si>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</si>
  <si>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</si>
  <si>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</si>
  <si>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</si>
  <si>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</si>
  <si>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</si>
  <si>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</si>
  <si>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</si>
  <si>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</si>
  <si>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</si>
  <si>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</si>
  <si>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</si>
  <si>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</si>
  <si>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</si>
  <si>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</si>
  <si>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</si>
  <si>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</si>
  <si>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</si>
  <si>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</si>
  <si>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</si>
  <si>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</si>
  <si>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</si>
  <si>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</si>
  <si>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</si>
  <si>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</si>
  <si>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</si>
  <si>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</si>
  <si>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</si>
  <si>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</si>
  <si>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</si>
  <si>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</si>
  <si>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</si>
  <si>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</si>
  <si>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</si>
  <si>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</si>
  <si>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</si>
  <si>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</si>
  <si>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</si>
  <si>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</si>
  <si>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</si>
  <si>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</si>
  <si>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</si>
  <si>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</si>
  <si>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</si>
  <si>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</si>
  <si>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</si>
  <si>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</si>
  <si>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</si>
  <si>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</si>
  <si>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</si>
  <si>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</si>
  <si>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</si>
  <si>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</si>
  <si>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</si>
  <si>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</si>
  <si>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</si>
  <si>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</si>
  <si>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</si>
  <si>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</si>
  <si>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</si>
  <si>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</si>
  <si>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</si>
  <si>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</si>
  <si>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</si>
  <si>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</si>
  <si>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</si>
  <si>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</si>
  <si>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</si>
  <si>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</si>
  <si>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</si>
  <si>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</si>
  <si>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</si>
  <si>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</si>
  <si>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</si>
  <si>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</si>
  <si>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</si>
  <si>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</si>
  <si>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</si>
  <si>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</si>
  <si>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</si>
  <si>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</si>
  <si>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</si>
  <si>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</si>
  <si>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</si>
  <si>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</si>
  <si>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</si>
  <si>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</si>
  <si>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</si>
  <si>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</si>
  <si>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</si>
  <si>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</si>
  <si>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</si>
  <si>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</si>
  <si>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</si>
  <si>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</si>
  <si>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</si>
  <si>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</si>
  <si>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</si>
  <si>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</si>
  <si>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</si>
  <si>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</si>
  <si>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</si>
  <si>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</si>
  <si>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</si>
  <si>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</si>
  <si>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</si>
  <si>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</si>
  <si>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</si>
  <si>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</si>
  <si>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</si>
  <si>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</si>
  <si>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</si>
  <si>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</si>
  <si>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</si>
  <si>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</si>
  <si>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</si>
  <si>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</si>
  <si>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</si>
  <si>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</si>
  <si>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</si>
  <si>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</si>
  <si>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</si>
  <si>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</si>
  <si>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</si>
  <si>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</si>
  <si>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</si>
  <si>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</si>
  <si>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</si>
  <si>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</si>
  <si>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</si>
  <si>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</si>
  <si>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</si>
  <si>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</si>
  <si>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</si>
  <si>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</si>
  <si>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</si>
  <si>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</si>
  <si>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</si>
  <si>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</si>
  <si>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</si>
  <si>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</si>
  <si>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</si>
  <si>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</si>
  <si>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</si>
  <si>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</si>
  <si>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</si>
  <si>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</si>
  <si>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</si>
  <si>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</si>
  <si>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</si>
  <si>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</si>
  <si>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</si>
  <si>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</si>
  <si>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</si>
  <si>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</si>
  <si>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</si>
  <si>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</si>
  <si>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</si>
  <si>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</si>
  <si>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</si>
  <si>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</si>
  <si>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</si>
  <si>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</si>
  <si>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</si>
  <si>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</si>
  <si>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</si>
  <si>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</si>
  <si>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</si>
  <si>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</si>
  <si>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</si>
  <si>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</si>
  <si>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</si>
  <si>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</si>
  <si>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</si>
  <si>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</si>
  <si>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</si>
  <si>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</si>
  <si>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</si>
  <si>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</si>
  <si>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</si>
  <si>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</si>
  <si>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</si>
  <si>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</si>
  <si>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</si>
  <si>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</si>
  <si>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</si>
  <si>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</si>
  <si>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</si>
  <si>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</si>
  <si>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</si>
  <si>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</si>
  <si>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</si>
  <si>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</si>
  <si>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</si>
  <si>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</si>
  <si>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</si>
  <si>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</si>
  <si>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</si>
  <si>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</si>
  <si>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</si>
  <si>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</si>
  <si>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</si>
  <si>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</si>
  <si>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</si>
  <si>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</si>
  <si>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</si>
  <si>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</si>
  <si>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</si>
  <si>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</si>
  <si>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</si>
  <si>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</si>
  <si>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</si>
  <si>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</si>
  <si>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</si>
  <si>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</si>
  <si>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</si>
  <si>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</si>
  <si>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</si>
  <si>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</si>
  <si>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</si>
  <si>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</si>
  <si>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</si>
  <si>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</si>
  <si>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</si>
  <si>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</si>
  <si>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</si>
  <si>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</si>
  <si>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</si>
  <si>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</si>
  <si>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</si>
  <si>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</si>
  <si>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</si>
  <si>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</si>
  <si>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</si>
  <si>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</si>
  <si>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</si>
  <si>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</si>
  <si>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</si>
  <si>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</si>
  <si>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</si>
  <si>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</si>
  <si>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</si>
  <si>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</si>
  <si>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</si>
  <si>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</si>
  <si>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</si>
  <si>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</si>
  <si>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</si>
  <si>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</si>
  <si>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</si>
  <si>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</si>
  <si>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</si>
  <si>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</si>
  <si>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</si>
  <si>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</si>
  <si>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</si>
  <si>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</si>
  <si>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</si>
  <si>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</si>
  <si>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</si>
  <si>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</si>
  <si>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</si>
  <si>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</si>
  <si>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</si>
  <si>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</si>
  <si>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</si>
  <si>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</si>
  <si>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</si>
  <si>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</si>
  <si>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</si>
  <si>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</si>
  <si>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</si>
  <si>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</si>
  <si>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</si>
  <si>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</si>
  <si>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</si>
  <si>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</si>
  <si>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</si>
  <si>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</si>
  <si>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</si>
  <si>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</si>
  <si>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</si>
  <si>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</si>
  <si>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</si>
  <si>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</si>
  <si>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</si>
  <si>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</si>
  <si>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</si>
  <si>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</si>
  <si>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</si>
  <si>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</si>
  <si>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</si>
  <si>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</si>
  <si>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</si>
  <si>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</si>
  <si>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</si>
  <si>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</si>
  <si>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</si>
  <si>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</si>
  <si>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</si>
  <si>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</si>
  <si>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</si>
  <si>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</si>
  <si>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</si>
  <si>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</si>
  <si>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</si>
  <si>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</si>
  <si>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</si>
  <si>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</si>
  <si>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</si>
  <si>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</si>
  <si>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</si>
  <si>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</si>
  <si>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</si>
  <si>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</si>
  <si>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</si>
  <si>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</si>
  <si>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</si>
  <si>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</si>
  <si>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</si>
  <si>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</si>
  <si>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</si>
  <si>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</si>
  <si>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</si>
  <si>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</si>
  <si>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</si>
  <si>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</si>
  <si>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</si>
  <si>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</si>
  <si>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</si>
  <si>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</si>
  <si>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</si>
  <si>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</si>
  <si>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</si>
  <si>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</si>
  <si>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</si>
  <si>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</si>
  <si>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</si>
  <si>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</si>
  <si>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</si>
  <si>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</si>
  <si>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</si>
  <si>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</si>
  <si>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</si>
  <si>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</si>
  <si>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</si>
  <si>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</si>
  <si>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</si>
  <si>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</si>
  <si>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</si>
  <si>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</si>
  <si>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</si>
  <si>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</si>
  <si>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</si>
  <si>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</si>
  <si>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</si>
  <si>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</si>
  <si>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</si>
  <si>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</si>
  <si>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</si>
  <si>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</si>
  <si>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</si>
  <si>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</si>
  <si>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</si>
  <si>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</si>
  <si>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</si>
  <si>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</si>
  <si>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</si>
  <si>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</si>
  <si>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</si>
  <si>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</si>
  <si>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</si>
  <si>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</si>
  <si>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</si>
  <si>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</si>
  <si>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</si>
  <si>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</si>
  <si>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</si>
  <si>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</si>
  <si>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</si>
  <si>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</si>
  <si>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</si>
  <si>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</si>
  <si>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</si>
  <si>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</si>
  <si>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</si>
  <si>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</si>
  <si>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</si>
  <si>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</si>
  <si>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</si>
  <si>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</si>
  <si>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</si>
  <si>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</si>
  <si>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</si>
  <si>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</si>
  <si>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</si>
  <si>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</si>
  <si>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</si>
  <si>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</si>
  <si>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</si>
  <si>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</si>
  <si>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</si>
  <si>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</si>
  <si>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</si>
  <si>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</si>
  <si>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</si>
  <si>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</si>
  <si>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</si>
  <si>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</si>
  <si>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</si>
  <si>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</si>
  <si>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</si>
  <si>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</si>
  <si>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</si>
  <si>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</si>
  <si>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</si>
  <si>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</si>
  <si>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</si>
  <si>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</si>
  <si>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</si>
  <si>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</si>
  <si>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</si>
  <si>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</si>
  <si>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</si>
  <si>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</si>
  <si>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</si>
  <si>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</si>
  <si>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</si>
  <si>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</si>
  <si>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</si>
  <si>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</si>
  <si>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</si>
  <si>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</si>
  <si>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</si>
  <si>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</si>
  <si>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</si>
  <si>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</si>
  <si>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</si>
  <si>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</si>
  <si>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</si>
  <si>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</si>
  <si>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</si>
  <si>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</si>
  <si>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</si>
  <si>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</si>
  <si>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</si>
  <si>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</si>
  <si>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</si>
  <si>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</si>
  <si>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</si>
  <si>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</si>
  <si>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</si>
  <si>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</si>
  <si>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</si>
  <si>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</si>
  <si>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</si>
  <si>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</si>
  <si>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</si>
  <si>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</si>
  <si>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</si>
  <si>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</si>
  <si>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</si>
  <si>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</si>
  <si>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</si>
  <si>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</si>
  <si>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</si>
  <si>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</si>
  <si>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</si>
  <si>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</si>
  <si>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</si>
  <si>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</si>
  <si>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</si>
  <si>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</si>
  <si>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</si>
  <si>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</si>
  <si>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</si>
  <si>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</si>
  <si>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</si>
  <si>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</si>
  <si>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</si>
  <si>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</si>
  <si>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</si>
  <si>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</si>
  <si>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</si>
  <si>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</si>
  <si>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</si>
  <si>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</si>
  <si>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</si>
  <si>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</si>
  <si>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</si>
  <si>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</si>
  <si>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</si>
  <si>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</si>
  <si>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</si>
  <si>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</si>
  <si>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</si>
  <si>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</si>
  <si>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</si>
  <si>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</si>
  <si>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</si>
  <si>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</si>
  <si>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</si>
  <si>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</si>
  <si>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</si>
  <si>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</si>
  <si>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</si>
  <si>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</si>
  <si>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</si>
  <si>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</si>
  <si>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</si>
  <si>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</si>
  <si>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</si>
  <si>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</si>
  <si>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</si>
  <si>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</si>
  <si>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</si>
  <si>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</si>
  <si>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</si>
  <si>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</si>
  <si>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</si>
  <si>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</si>
  <si>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</si>
  <si>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</si>
  <si>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</si>
  <si>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</si>
  <si>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</si>
  <si>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</si>
  <si>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</si>
  <si>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</si>
  <si>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</si>
  <si>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</si>
  <si>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</si>
  <si>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</si>
  <si>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</si>
  <si>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</si>
  <si>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</si>
  <si>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</si>
  <si>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</si>
  <si>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</si>
  <si>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</si>
  <si>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</si>
  <si>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</si>
  <si>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</si>
  <si>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</si>
  <si>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</si>
  <si>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</si>
  <si>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</si>
  <si>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</si>
  <si>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</si>
  <si>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</si>
  <si>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</si>
  <si>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</si>
  <si>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</si>
  <si>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</si>
  <si>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</si>
  <si>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</si>
  <si>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</si>
  <si>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</si>
  <si>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</si>
  <si>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</si>
  <si>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</si>
  <si>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</si>
  <si>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</si>
  <si>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</si>
  <si>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</si>
  <si>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</si>
  <si>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</si>
  <si>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</si>
  <si>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</si>
  <si>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</si>
  <si>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</si>
  <si>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</si>
  <si>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</si>
  <si>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</si>
  <si>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</si>
  <si>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</si>
  <si>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</si>
  <si>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</si>
  <si>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</si>
  <si>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</si>
  <si>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</si>
  <si>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</si>
  <si>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</si>
  <si>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</si>
  <si>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</si>
  <si>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</si>
  <si>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</si>
  <si>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</si>
  <si>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</si>
  <si>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</si>
  <si>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</si>
  <si>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</si>
  <si>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</si>
  <si>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</si>
  <si>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</si>
  <si>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</si>
  <si>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</si>
  <si>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</si>
  <si>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</si>
  <si>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</si>
  <si>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</si>
  <si>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</si>
  <si>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</si>
  <si>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</si>
  <si>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</si>
  <si>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</si>
  <si>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</si>
  <si>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</si>
  <si>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</si>
  <si>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</si>
  <si>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</si>
  <si>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</si>
  <si>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</si>
  <si>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</si>
  <si>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</si>
  <si>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</si>
  <si>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</si>
  <si>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</si>
  <si>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</si>
  <si>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</si>
  <si>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</si>
  <si>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</si>
  <si>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</si>
  <si>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</si>
  <si>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</si>
  <si>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</si>
  <si>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</si>
  <si>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</si>
  <si>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</si>
  <si>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</si>
  <si>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</si>
  <si>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</si>
  <si>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</si>
  <si>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</si>
  <si>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</si>
  <si>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</si>
  <si>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</si>
  <si>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</si>
  <si>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</si>
  <si>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</si>
  <si>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</si>
  <si>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</si>
  <si>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</si>
  <si>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</si>
  <si>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</si>
  <si>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</si>
  <si>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</si>
  <si>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</si>
  <si>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</si>
  <si>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</si>
  <si>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</si>
  <si>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</si>
  <si>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</si>
  <si>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</si>
  <si>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</si>
  <si>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</si>
  <si>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</si>
  <si>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</si>
  <si>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</si>
  <si>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</si>
  <si>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</si>
  <si>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</si>
  <si>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</si>
  <si>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</si>
  <si>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</si>
  <si>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</si>
  <si>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</si>
  <si>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</si>
  <si>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</si>
  <si>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</si>
  <si>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</si>
  <si>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</si>
  <si>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</si>
  <si>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</si>
  <si>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</si>
  <si>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</si>
  <si>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</si>
  <si>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</si>
  <si>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</si>
  <si>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</si>
  <si>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</si>
  <si>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</si>
  <si>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</si>
  <si>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</si>
  <si>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</si>
  <si>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</si>
  <si>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</si>
  <si>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</si>
  <si>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</si>
  <si>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</si>
  <si>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</si>
  <si>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</si>
  <si>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</si>
  <si>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</si>
  <si>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</si>
  <si>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</si>
  <si>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</si>
  <si>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</si>
  <si>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</si>
  <si>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</si>
  <si>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</si>
  <si>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</si>
  <si>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</si>
  <si>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</si>
  <si>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</si>
  <si>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</si>
  <si>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</si>
  <si>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</si>
  <si>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</si>
  <si>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</si>
  <si>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</si>
  <si>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</si>
  <si>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</si>
  <si>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</si>
  <si>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</si>
  <si>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</si>
  <si>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</si>
  <si>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</si>
  <si>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</si>
  <si>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</si>
  <si>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</si>
  <si>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</si>
  <si>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</si>
  <si>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</si>
  <si>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</si>
  <si>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</si>
  <si>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</si>
  <si>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</si>
  <si>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</si>
  <si>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</si>
  <si>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</si>
  <si>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</si>
  <si>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</si>
  <si>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</si>
  <si>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</si>
  <si>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</si>
  <si>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</si>
  <si>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</si>
  <si>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</si>
  <si>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</si>
  <si>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</si>
  <si>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</si>
  <si>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</si>
  <si>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</si>
  <si>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</si>
  <si>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</si>
  <si>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</si>
  <si>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</si>
  <si>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</si>
  <si>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</si>
  <si>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</si>
  <si>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</si>
  <si>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</si>
  <si>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</si>
  <si>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</si>
  <si>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</si>
  <si>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</si>
  <si>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</si>
  <si>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</si>
  <si>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</si>
  <si>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</si>
  <si>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</si>
  <si>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</si>
  <si>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</si>
  <si>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</si>
  <si>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</si>
  <si>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</si>
  <si>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</si>
  <si>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</si>
  <si>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</si>
  <si>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</si>
  <si>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</si>
  <si>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</si>
  <si>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</si>
  <si>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</si>
  <si>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</si>
  <si>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</si>
  <si>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</si>
  <si>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</si>
  <si>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</si>
  <si>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</si>
  <si>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</si>
  <si>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</si>
  <si>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</si>
  <si>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</si>
  <si>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</si>
  <si>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</si>
  <si>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</si>
  <si>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</si>
  <si>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</si>
  <si>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</si>
  <si>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</si>
  <si>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</si>
  <si>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</si>
  <si>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</si>
  <si>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</si>
  <si>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</si>
  <si>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</si>
  <si>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</si>
  <si>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</si>
  <si>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</si>
  <si>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</si>
  <si>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</si>
  <si>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</si>
  <si>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</si>
  <si>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</si>
  <si>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</si>
  <si>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</si>
  <si>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</si>
  <si>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</si>
  <si>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</si>
  <si>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</si>
  <si>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</si>
  <si>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</si>
  <si>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</si>
  <si>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</si>
  <si>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</si>
  <si>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</si>
  <si>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</si>
  <si>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</si>
  <si>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</si>
  <si>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</si>
  <si>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</si>
  <si>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</si>
  <si>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</si>
  <si>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</si>
  <si>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</si>
  <si>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</si>
  <si>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</si>
  <si>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</si>
  <si>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</si>
  <si>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</si>
  <si>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</si>
  <si>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</si>
  <si>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</si>
  <si>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</si>
  <si>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</si>
  <si>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</si>
  <si>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</si>
  <si>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</si>
  <si>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</si>
  <si>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</si>
  <si>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</si>
  <si>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</si>
  <si>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</si>
  <si>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</si>
  <si>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</si>
  <si>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</si>
  <si>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</si>
  <si>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</si>
  <si>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</si>
  <si>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</si>
  <si>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</si>
  <si>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</si>
  <si>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</si>
  <si>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</si>
  <si>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</si>
  <si>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</si>
  <si>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</si>
  <si>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</si>
  <si>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</si>
  <si>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</si>
  <si>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</si>
  <si>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</si>
  <si>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</si>
  <si>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</si>
  <si>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</si>
  <si>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</si>
  <si>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</si>
  <si>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</si>
  <si>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</si>
  <si>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</si>
  <si>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</si>
  <si>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</si>
  <si>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</si>
  <si>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</si>
  <si>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</si>
  <si>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</si>
  <si>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</si>
  <si>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</si>
  <si>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</si>
  <si>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</si>
  <si>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</si>
  <si>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</si>
  <si>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</si>
  <si>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</si>
  <si>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</si>
  <si>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</si>
  <si>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</si>
  <si>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</si>
  <si>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</si>
  <si>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</si>
  <si>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</si>
  <si>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</si>
  <si>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</si>
  <si>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</si>
  <si>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</si>
  <si>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</si>
  <si>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</si>
  <si>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</si>
  <si>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</si>
  <si>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</si>
  <si>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</si>
  <si>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</si>
  <si>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</si>
  <si>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</si>
  <si>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</si>
  <si>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</si>
  <si>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</si>
  <si>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</si>
  <si>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</si>
  <si>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</si>
  <si>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</si>
  <si>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</si>
  <si>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</si>
  <si>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</si>
  <si>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</si>
  <si>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</si>
  <si>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</si>
  <si>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</si>
  <si>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</si>
  <si>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</si>
  <si>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</si>
  <si>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</si>
  <si>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</si>
  <si>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</si>
  <si>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</si>
  <si>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</si>
  <si>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</si>
  <si>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</si>
  <si>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</si>
  <si>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</si>
  <si>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</si>
  <si>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</si>
  <si>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</si>
  <si>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</si>
  <si>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</si>
  <si>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</si>
  <si>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</si>
  <si>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</si>
  <si>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</si>
  <si>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</si>
  <si>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</si>
  <si>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</si>
  <si>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</si>
  <si>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</si>
  <si>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</si>
  <si>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</si>
  <si>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</si>
  <si>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</si>
  <si>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</si>
  <si>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</si>
  <si>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</si>
  <si>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</si>
  <si>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</si>
  <si>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</si>
  <si>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</si>
  <si>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</si>
  <si>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</si>
  <si>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</si>
  <si>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</si>
  <si>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</si>
  <si>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</si>
  <si>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</si>
  <si>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</si>
  <si>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</si>
  <si>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</si>
  <si>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</si>
  <si>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</si>
  <si>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</si>
  <si>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</si>
  <si>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</si>
  <si>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</si>
  <si>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</si>
  <si>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</si>
  <si>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</si>
  <si>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</si>
  <si>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</si>
  <si>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</si>
  <si>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</si>
  <si>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</si>
  <si>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</si>
  <si>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</si>
  <si>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</si>
  <si>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</si>
  <si>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</si>
  <si>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</si>
  <si>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</si>
  <si>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</si>
  <si>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</si>
  <si>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</si>
  <si>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</si>
  <si>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</si>
  <si>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</si>
  <si>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</si>
  <si>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</si>
  <si>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</si>
  <si>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</si>
  <si>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</si>
  <si>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</si>
  <si>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</si>
  <si>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</si>
  <si>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</si>
  <si>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</si>
  <si>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</si>
  <si>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</si>
  <si>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</si>
  <si>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</si>
  <si>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</si>
  <si>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</si>
  <si>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</si>
  <si>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</si>
  <si>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</si>
  <si>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</si>
  <si>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</si>
  <si>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</si>
  <si>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</si>
  <si>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</si>
  <si>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</si>
  <si>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</si>
  <si>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</si>
  <si>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</si>
  <si>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</si>
  <si>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</si>
  <si>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</si>
  <si>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</si>
  <si>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</si>
  <si>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</si>
  <si>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</si>
  <si>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</si>
  <si>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</si>
  <si>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</si>
  <si>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</si>
  <si>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</si>
  <si>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</si>
  <si>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</si>
  <si>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</si>
  <si>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</si>
  <si>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</si>
  <si>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</si>
  <si>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</si>
  <si>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</si>
  <si>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</si>
  <si>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</si>
  <si>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</si>
  <si>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</si>
  <si>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</si>
  <si>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</si>
  <si>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</si>
  <si>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</si>
  <si>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</si>
  <si>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</si>
  <si>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</si>
  <si>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</si>
  <si>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</si>
  <si>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</si>
  <si>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</si>
  <si>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</si>
  <si>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</si>
  <si>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</si>
  <si>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</si>
  <si>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</si>
  <si>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</si>
  <si>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</si>
  <si>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</si>
  <si>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</si>
  <si>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</si>
  <si>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</si>
  <si>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</si>
  <si>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</si>
  <si>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</si>
  <si>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</si>
  <si>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</si>
  <si>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</si>
  <si>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</si>
  <si>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</si>
  <si>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</si>
  <si>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</si>
  <si>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</si>
  <si>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</si>
  <si>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</si>
  <si>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</si>
  <si>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</si>
  <si>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</si>
  <si>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</si>
  <si>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</si>
  <si>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</si>
  <si>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</si>
  <si>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</si>
  <si>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</si>
  <si>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</si>
  <si>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</si>
  <si>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</si>
  <si>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</si>
  <si>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</si>
  <si>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</si>
  <si>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</si>
  <si>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</si>
  <si>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</si>
  <si>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</si>
  <si>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</si>
  <si>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</si>
  <si>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</si>
  <si>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</si>
  <si>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</si>
  <si>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</si>
  <si>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</si>
  <si>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</si>
  <si>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</si>
  <si>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</si>
  <si>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</si>
  <si>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</si>
  <si>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</si>
  <si>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</si>
  <si>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</si>
  <si>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</si>
  <si>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</si>
  <si>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</si>
  <si>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</si>
  <si>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</si>
  <si>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</si>
  <si>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</si>
  <si>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</si>
  <si>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</si>
  <si>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</si>
  <si>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</si>
  <si>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</si>
  <si>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</si>
  <si>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</si>
  <si>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</si>
  <si>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</si>
  <si>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</si>
  <si>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</si>
  <si>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</si>
  <si>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</si>
  <si>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</si>
  <si>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</si>
  <si>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</si>
  <si>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</si>
  <si>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</si>
  <si>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</si>
  <si>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</si>
  <si>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</si>
  <si>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</si>
  <si>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</si>
  <si>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</si>
  <si>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</si>
  <si>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</si>
  <si>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</si>
  <si>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</si>
  <si>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</si>
  <si>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</si>
  <si>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</si>
  <si>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</si>
  <si>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</si>
  <si>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</si>
  <si>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</si>
  <si>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</si>
  <si>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</si>
  <si>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</si>
  <si>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</si>
  <si>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</si>
  <si>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</si>
  <si>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</si>
  <si>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</si>
  <si>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</si>
  <si>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</si>
  <si>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</si>
  <si>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</si>
  <si>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</si>
  <si>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</si>
  <si>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</si>
  <si>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</si>
  <si>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</si>
  <si>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</si>
  <si>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</si>
  <si>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</si>
  <si>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</si>
  <si>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</si>
  <si>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</si>
  <si>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</si>
  <si>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</si>
  <si>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</si>
  <si>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</si>
  <si>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</si>
  <si>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</si>
  <si>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</si>
  <si>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</si>
  <si>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</si>
  <si>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</si>
  <si>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</si>
  <si>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</si>
  <si>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</si>
  <si>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</si>
  <si>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</si>
  <si>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</si>
  <si>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</si>
  <si>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</si>
  <si>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</si>
  <si>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</si>
  <si>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</si>
  <si>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</si>
  <si>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</si>
  <si>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</si>
  <si>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</si>
  <si>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</si>
  <si>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</si>
  <si>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</si>
  <si>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</si>
  <si>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</si>
  <si>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</si>
  <si>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</si>
  <si>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</si>
  <si>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</si>
  <si>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</si>
  <si>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</si>
  <si>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</si>
  <si>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</si>
  <si>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</si>
  <si>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</si>
  <si>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</si>
  <si>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</si>
  <si>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</si>
  <si>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</si>
  <si>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</si>
  <si>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</si>
  <si>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</si>
  <si>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</si>
  <si>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</si>
  <si>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</si>
  <si>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</si>
  <si>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</si>
  <si>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</si>
  <si>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</si>
  <si>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</si>
  <si>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</si>
  <si>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</si>
  <si>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</si>
  <si>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</si>
  <si>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</si>
  <si>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</si>
  <si>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</si>
  <si>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</si>
  <si>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</si>
  <si>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</si>
  <si>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</si>
  <si>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</si>
  <si>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</si>
  <si>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</si>
  <si>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</si>
  <si>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</si>
  <si>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</si>
  <si>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</si>
  <si>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</si>
  <si>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</si>
  <si>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</si>
  <si>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</si>
  <si>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</si>
  <si>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</si>
  <si>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</si>
  <si>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</si>
  <si>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</si>
  <si>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</si>
  <si>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</si>
  <si>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</si>
  <si>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</si>
  <si>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</si>
  <si>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</si>
  <si>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</si>
  <si>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</si>
  <si>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</si>
  <si>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</si>
  <si>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</si>
  <si>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</si>
  <si>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</si>
  <si>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</si>
  <si>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</si>
  <si>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</si>
  <si>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</si>
  <si>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</si>
  <si>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</si>
  <si>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</si>
  <si>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</si>
  <si>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</si>
  <si>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</si>
  <si>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</si>
  <si>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</si>
  <si>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</si>
  <si>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</si>
  <si>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</si>
  <si>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</si>
  <si>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</si>
  <si>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</si>
  <si>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</si>
  <si>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</si>
  <si>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</si>
  <si>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</si>
  <si>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</si>
  <si>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</si>
  <si>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</si>
  <si>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</si>
  <si>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</si>
  <si>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</si>
  <si>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</si>
  <si>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</si>
  <si>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</si>
  <si>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</si>
  <si>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</si>
  <si>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</si>
  <si>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</si>
  <si>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</si>
  <si>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</si>
  <si>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</si>
  <si>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</si>
  <si>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</si>
  <si>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</si>
  <si>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</si>
  <si>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</si>
  <si>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</si>
  <si>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</si>
  <si>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</si>
  <si>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</si>
  <si>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</si>
  <si>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</si>
  <si>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</si>
  <si>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</si>
  <si>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</si>
  <si>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</si>
  <si>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</si>
  <si>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</si>
  <si>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</si>
  <si>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</si>
  <si>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</si>
  <si>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</si>
  <si>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</si>
  <si>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</si>
  <si>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</si>
  <si>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</si>
  <si>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</si>
  <si>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</si>
  <si>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</si>
  <si>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</si>
  <si>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</si>
  <si>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</si>
  <si>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</si>
  <si>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</si>
  <si>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</si>
  <si>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</si>
  <si>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</si>
  <si>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</si>
  <si>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</si>
  <si>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</si>
  <si>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</si>
  <si>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</si>
  <si>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</si>
  <si>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</si>
  <si>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</si>
  <si>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</si>
  <si>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</si>
  <si>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</si>
  <si>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</si>
  <si>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</si>
  <si>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</si>
  <si>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</si>
  <si>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</si>
  <si>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</si>
  <si>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</si>
  <si>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</si>
  <si>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</si>
  <si>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</si>
  <si>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</si>
  <si>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</si>
  <si>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</si>
  <si>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</si>
  <si>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</si>
  <si>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</si>
  <si>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</si>
  <si>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</si>
  <si>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</si>
  <si>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</si>
  <si>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</si>
  <si>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</si>
  <si>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</si>
  <si>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</si>
  <si>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</si>
  <si>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</si>
  <si>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</si>
  <si>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</si>
  <si>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</si>
  <si>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</si>
  <si>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</si>
  <si>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</si>
  <si>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</si>
  <si>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</si>
  <si>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</si>
  <si>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</si>
  <si>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</si>
  <si>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</si>
  <si>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</si>
  <si>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</si>
  <si>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</si>
  <si>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</si>
  <si>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</si>
  <si>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</si>
  <si>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</si>
  <si>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</si>
  <si>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</si>
  <si>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</si>
  <si>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</si>
  <si>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</si>
  <si>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</si>
  <si>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</si>
  <si>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</si>
  <si>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</si>
  <si>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</si>
  <si>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</si>
  <si>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</si>
  <si>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</si>
  <si>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</si>
  <si>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</si>
  <si>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</si>
  <si>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</si>
  <si>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</si>
  <si>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</si>
  <si>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</si>
  <si>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</si>
  <si>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</si>
  <si>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</si>
  <si>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</si>
  <si>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</si>
  <si>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</si>
  <si>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</si>
  <si>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</si>
  <si>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</si>
  <si>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</si>
  <si>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</si>
  <si>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</si>
  <si>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</si>
  <si>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</si>
  <si>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</si>
  <si>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</si>
  <si>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</si>
  <si>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</si>
  <si>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</si>
  <si>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</si>
  <si>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</si>
  <si>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</si>
  <si>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</si>
  <si>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</si>
  <si>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</si>
  <si>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</si>
  <si>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</si>
  <si>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</si>
  <si>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</si>
  <si>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</si>
  <si>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</si>
  <si>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</si>
  <si>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</si>
  <si>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</si>
  <si>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</si>
  <si>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</si>
  <si>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</si>
  <si>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</si>
  <si>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</si>
  <si>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</si>
  <si>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</si>
  <si>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</si>
  <si>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</si>
  <si>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</si>
  <si>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</si>
  <si>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</si>
  <si>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</si>
  <si>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</si>
  <si>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</si>
  <si>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</si>
  <si>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</si>
  <si>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</si>
  <si>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</si>
  <si>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</si>
  <si>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</si>
  <si>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</si>
  <si>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</si>
  <si>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</si>
  <si>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</si>
  <si>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</si>
  <si>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</si>
  <si>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</si>
  <si>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</si>
  <si>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</si>
  <si>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</si>
  <si>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</si>
  <si>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</si>
  <si>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</si>
  <si>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</si>
  <si>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</si>
  <si>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</si>
  <si>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</si>
  <si>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</si>
  <si>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</si>
  <si>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</si>
  <si>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</si>
  <si>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</si>
  <si>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</si>
  <si>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</si>
  <si>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</si>
  <si>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</si>
  <si>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</si>
  <si>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</si>
  <si>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</si>
  <si>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</si>
  <si>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</si>
  <si>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</si>
  <si>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</si>
  <si>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</si>
  <si>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</si>
  <si>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</si>
  <si>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</si>
  <si>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</si>
  <si>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</si>
  <si>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</si>
  <si>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</si>
  <si>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</si>
  <si>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</si>
  <si>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</si>
  <si>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</si>
  <si>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</si>
  <si>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</si>
  <si>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</si>
  <si>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</si>
  <si>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</si>
  <si>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</si>
  <si>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</si>
  <si>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</si>
  <si>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</si>
  <si>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</si>
  <si>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</si>
  <si>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</si>
  <si>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</si>
  <si>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</si>
  <si>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</si>
  <si>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</si>
  <si>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</si>
  <si>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</si>
  <si>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</si>
  <si>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</si>
  <si>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</si>
  <si>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</si>
  <si>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</si>
  <si>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</si>
  <si>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</si>
  <si>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</si>
  <si>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</si>
  <si>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</si>
  <si>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</si>
  <si>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</si>
  <si>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</si>
  <si>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</si>
  <si>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</si>
  <si>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</si>
  <si>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</si>
  <si>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</si>
  <si>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</si>
  <si>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</si>
  <si>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</si>
  <si>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</si>
  <si>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</si>
  <si>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</si>
  <si>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</si>
  <si>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</si>
  <si>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</si>
  <si>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</si>
  <si>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</si>
  <si>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</si>
  <si>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</si>
  <si>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</si>
  <si>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</si>
  <si>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</si>
  <si>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</si>
  <si>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</si>
  <si>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</si>
  <si>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</si>
  <si>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</si>
  <si>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</si>
  <si>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</si>
  <si>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</si>
  <si>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</si>
  <si>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</si>
  <si>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</si>
  <si>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</si>
  <si>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</si>
  <si>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</si>
  <si>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</si>
  <si>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</si>
  <si>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</si>
  <si>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</si>
  <si>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</si>
  <si>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</si>
  <si>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</si>
  <si>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</si>
  <si>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</si>
  <si>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</si>
  <si>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</si>
  <si>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</si>
  <si>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</si>
  <si>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</si>
  <si>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</si>
  <si>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</si>
  <si>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</si>
  <si>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</si>
  <si>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</si>
  <si>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</si>
  <si>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</si>
  <si>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</si>
  <si>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</si>
  <si>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</si>
  <si>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</si>
  <si>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</si>
  <si>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</si>
  <si>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</si>
  <si>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</si>
  <si>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</si>
  <si>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</si>
  <si>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</si>
  <si>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</si>
  <si>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</si>
  <si>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</si>
  <si>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</si>
  <si>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</si>
  <si>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</si>
  <si>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</si>
  <si>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</si>
  <si>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</si>
  <si>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</si>
  <si>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</si>
  <si>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</si>
  <si>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</si>
  <si>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</si>
  <si>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</si>
  <si>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</si>
  <si>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</si>
  <si>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</si>
  <si>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</si>
  <si>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</si>
  <si>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</si>
  <si>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</si>
  <si>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</si>
  <si>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</si>
  <si>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</si>
  <si>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</si>
  <si>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</si>
  <si>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</si>
  <si>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</si>
  <si>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</si>
  <si>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</si>
  <si>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</si>
  <si>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</si>
  <si>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</si>
  <si>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</si>
  <si>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</si>
  <si>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</si>
  <si>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</si>
  <si>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</si>
  <si>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</si>
  <si>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</si>
  <si>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</si>
  <si>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</si>
  <si>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</si>
  <si>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</si>
  <si>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</si>
  <si>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</si>
  <si>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</si>
  <si>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</si>
  <si>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</si>
  <si>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</si>
  <si>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</si>
  <si>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</si>
  <si>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</si>
  <si>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</si>
  <si>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</si>
  <si>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</si>
  <si>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</si>
  <si>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</si>
  <si>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</si>
  <si>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</si>
  <si>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</si>
  <si>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</si>
  <si>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</si>
  <si>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</si>
  <si>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</si>
  <si>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</si>
  <si>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</si>
  <si>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</si>
  <si>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</si>
  <si>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</si>
  <si>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</si>
  <si>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</si>
  <si>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</si>
  <si>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</si>
  <si>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</si>
  <si>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</si>
  <si>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</si>
  <si>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</si>
  <si>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</si>
  <si>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</si>
  <si>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</si>
  <si>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</si>
  <si>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</si>
  <si>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</si>
  <si>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</si>
  <si>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</si>
  <si>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</si>
  <si>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</si>
  <si>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</si>
  <si>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</si>
  <si>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</si>
  <si>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</si>
  <si>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</si>
  <si>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</si>
  <si>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</si>
  <si>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</si>
  <si>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</si>
  <si>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</si>
  <si>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</si>
  <si>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</si>
  <si>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</si>
  <si>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</si>
  <si>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</si>
  <si>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</si>
  <si>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</si>
  <si>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</si>
  <si>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</si>
  <si>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</si>
  <si>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</si>
  <si>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</si>
  <si>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</si>
  <si>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</si>
  <si>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</si>
  <si>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</si>
  <si>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</si>
  <si>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</si>
  <si>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</si>
  <si>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</si>
  <si>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</si>
  <si>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</si>
  <si>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</si>
  <si>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</si>
  <si>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</si>
  <si>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</si>
  <si>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</si>
  <si>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</si>
  <si>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</si>
  <si>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</si>
  <si>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</si>
  <si>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</si>
  <si>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</si>
  <si>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</si>
  <si>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</si>
  <si>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</si>
  <si>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</si>
  <si>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</si>
  <si>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</si>
  <si>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</si>
  <si>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</si>
  <si>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</si>
  <si>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</si>
  <si>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</si>
  <si>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</si>
  <si>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</si>
  <si>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</si>
  <si>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</si>
  <si>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</si>
  <si>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</si>
  <si>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</si>
  <si>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</si>
  <si>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</si>
  <si>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</si>
  <si>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</si>
  <si>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</si>
  <si>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</si>
  <si>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</si>
  <si>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</si>
  <si>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</si>
  <si>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</si>
  <si>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</si>
  <si>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</si>
  <si>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</si>
  <si>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</si>
  <si>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</si>
  <si>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</si>
  <si>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</si>
  <si>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</si>
  <si>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</si>
  <si>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</si>
  <si>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</si>
  <si>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</si>
  <si>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</si>
  <si>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</si>
  <si>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</si>
  <si>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</si>
  <si>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</si>
  <si>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</si>
  <si>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</si>
  <si>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</si>
  <si>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</si>
  <si>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</si>
  <si>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</si>
  <si>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</si>
  <si>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</si>
  <si>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</si>
  <si>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</si>
  <si>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</si>
  <si>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</si>
  <si>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</si>
  <si>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</si>
  <si>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</si>
  <si>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</si>
  <si>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</si>
  <si>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</si>
  <si>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</si>
  <si>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</si>
  <si>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</si>
  <si>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</si>
  <si>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</si>
  <si>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</si>
  <si>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</si>
  <si>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</si>
  <si>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</si>
  <si>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</si>
  <si>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</si>
  <si>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</si>
  <si>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</si>
  <si>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</si>
  <si>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</si>
  <si>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</si>
  <si>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</si>
  <si>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</si>
  <si>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</si>
  <si>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</si>
  <si>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</si>
  <si>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</si>
  <si>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</si>
  <si>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</si>
  <si>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</si>
  <si>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</si>
  <si>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</si>
  <si>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</si>
  <si>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</si>
  <si>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</si>
  <si>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</si>
  <si>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</si>
  <si>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</si>
  <si>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</si>
  <si>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</si>
  <si>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</si>
  <si>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</si>
  <si>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</si>
  <si>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</si>
  <si>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</si>
  <si>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</si>
  <si>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</si>
  <si>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</si>
  <si>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</si>
  <si>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</si>
  <si>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</si>
  <si>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</si>
  <si>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</si>
  <si>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</si>
  <si>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</si>
  <si>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</si>
  <si>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</si>
  <si>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</si>
  <si>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</si>
  <si>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</si>
  <si>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</si>
  <si>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</si>
  <si>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</si>
  <si>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</si>
  <si>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</si>
  <si>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</si>
  <si>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</si>
  <si>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</si>
  <si>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</si>
  <si>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</si>
  <si>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</si>
  <si>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</si>
  <si>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</si>
  <si>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</si>
  <si>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</si>
  <si>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</si>
  <si>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</si>
  <si>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</si>
  <si>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</si>
  <si>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</si>
  <si>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</si>
  <si>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</si>
  <si>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</si>
  <si>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</si>
  <si>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</si>
  <si>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</si>
  <si>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</si>
  <si>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</si>
  <si>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</si>
  <si>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</si>
  <si>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</si>
  <si>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</si>
  <si>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</si>
  <si>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</si>
  <si>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</si>
  <si>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</si>
  <si>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</si>
  <si>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</si>
  <si>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</si>
  <si>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</si>
  <si>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</si>
  <si>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</si>
  <si>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</si>
  <si>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</si>
  <si>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</si>
  <si>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</si>
  <si>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</si>
  <si>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</si>
  <si>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</si>
  <si>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</si>
  <si>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</si>
  <si>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</si>
  <si>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</si>
  <si>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</si>
  <si>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</si>
  <si>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</si>
  <si>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</si>
  <si>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</si>
  <si>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</si>
  <si>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</si>
  <si>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</si>
  <si>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</si>
  <si>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</si>
  <si>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</si>
  <si>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</si>
  <si>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</si>
  <si>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</si>
  <si>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</si>
  <si>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</si>
  <si>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</si>
  <si>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</si>
  <si>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</si>
  <si>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</si>
  <si>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</si>
  <si>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</si>
  <si>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</si>
  <si>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</si>
  <si>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</si>
  <si>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</si>
  <si>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</si>
  <si>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</si>
  <si>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</si>
  <si>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</si>
  <si>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</si>
  <si>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</si>
  <si>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</si>
  <si>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</si>
  <si>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</si>
  <si>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</si>
  <si>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</si>
  <si>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</si>
  <si>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</si>
  <si>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</si>
  <si>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</si>
  <si>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</si>
  <si>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</si>
  <si>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</si>
  <si>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</si>
  <si>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</si>
  <si>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</si>
  <si>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</si>
  <si>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</si>
  <si>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</si>
  <si>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</si>
  <si>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</si>
  <si>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</si>
  <si>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</si>
  <si>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</si>
  <si>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</si>
  <si>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</si>
  <si>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</si>
  <si>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</si>
  <si>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</si>
  <si>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</si>
  <si>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</si>
  <si>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</si>
  <si>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</si>
  <si>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</si>
  <si>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</si>
  <si>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</si>
  <si>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</si>
  <si>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</si>
  <si>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</si>
  <si>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</si>
  <si>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</si>
  <si>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</si>
  <si>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</si>
  <si>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</si>
  <si>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</si>
  <si>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</si>
  <si>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</si>
  <si>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</si>
  <si>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</si>
  <si>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</si>
  <si>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</si>
  <si>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</si>
  <si>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</si>
  <si>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</si>
  <si>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</si>
  <si>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</si>
  <si>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</si>
  <si>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</si>
  <si>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</si>
  <si>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</si>
  <si>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</si>
  <si>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</si>
  <si>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</si>
  <si>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</si>
  <si>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</si>
  <si>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</si>
  <si>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</si>
  <si>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</si>
  <si>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</si>
  <si>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</si>
  <si>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</si>
  <si>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</si>
  <si>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</si>
  <si>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</si>
  <si>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</si>
  <si>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</si>
  <si>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</si>
  <si>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</si>
  <si>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</si>
  <si>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</si>
  <si>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</si>
  <si>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</si>
  <si>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</si>
  <si>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</si>
  <si>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</si>
  <si>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</si>
  <si>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</si>
  <si>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</si>
  <si>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</si>
  <si>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</si>
  <si>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</si>
  <si>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</si>
  <si>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</si>
  <si>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</si>
  <si>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</si>
  <si>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</si>
  <si>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</si>
  <si>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</si>
  <si>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</si>
  <si>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</si>
  <si>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</si>
  <si>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</si>
  <si>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</si>
  <si>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</si>
  <si>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</si>
  <si>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</si>
  <si>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</si>
  <si>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</si>
  <si>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</si>
  <si>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</si>
  <si>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</si>
  <si>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</si>
  <si>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</si>
  <si>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</si>
  <si>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</si>
  <si>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</si>
  <si>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</si>
  <si>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</si>
  <si>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</si>
  <si>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</si>
  <si>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</si>
  <si>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</si>
  <si>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</si>
  <si>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</si>
  <si>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</si>
  <si>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</si>
  <si>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</si>
  <si>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</si>
  <si>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</si>
  <si>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</si>
  <si>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</si>
  <si>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</si>
  <si>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</si>
  <si>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</si>
  <si>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</si>
  <si>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</si>
  <si>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</si>
  <si>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</si>
  <si>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</si>
  <si>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</si>
  <si>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</si>
  <si>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</si>
  <si>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</si>
  <si>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</si>
  <si>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</si>
  <si>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</si>
  <si>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</si>
  <si>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</si>
  <si>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</si>
  <si>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</si>
  <si>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</si>
  <si>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</si>
  <si>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</si>
  <si>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</si>
  <si>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</si>
  <si>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</si>
  <si>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</si>
  <si>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</si>
  <si>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</si>
  <si>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</si>
  <si>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</si>
  <si>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</si>
  <si>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</si>
  <si>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</si>
  <si>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</si>
  <si>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</si>
  <si>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</si>
  <si>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</si>
  <si>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</si>
  <si>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</si>
  <si>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</si>
  <si>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</si>
  <si>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</si>
  <si>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</si>
  <si>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</si>
  <si>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</si>
  <si>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</si>
  <si>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</si>
  <si>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</si>
  <si>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</si>
  <si>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</si>
  <si>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</si>
  <si>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</si>
  <si>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</si>
  <si>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</si>
  <si>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</si>
  <si>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</si>
  <si>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</si>
  <si>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</si>
  <si>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</si>
  <si>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</si>
  <si>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</si>
  <si>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</si>
  <si>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</si>
  <si>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</si>
  <si>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</si>
  <si>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</si>
  <si>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</si>
  <si>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</si>
  <si>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</si>
  <si>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</si>
  <si>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</si>
  <si>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</si>
  <si>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</si>
  <si>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</si>
  <si>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</si>
  <si>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</si>
  <si>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</si>
  <si>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</si>
  <si>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</si>
  <si>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</si>
  <si>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</si>
  <si>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</si>
  <si>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</si>
  <si>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</si>
  <si>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</si>
  <si>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</si>
  <si>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</si>
  <si>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</si>
  <si>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</si>
  <si>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</si>
  <si>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</si>
  <si>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</si>
  <si>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</si>
  <si>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</si>
  <si>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</si>
  <si>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</si>
  <si>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</si>
  <si>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</si>
  <si>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</si>
  <si>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</si>
  <si>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</si>
  <si>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</si>
  <si>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</si>
  <si>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</si>
  <si>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</si>
  <si>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</si>
  <si>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</si>
  <si>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</si>
  <si>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</si>
  <si>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</si>
  <si>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</si>
  <si>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</si>
  <si>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</si>
  <si>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</si>
  <si>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</si>
  <si>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</si>
  <si>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</si>
  <si>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</si>
  <si>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</si>
  <si>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</si>
  <si>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</si>
  <si>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</si>
  <si>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</si>
  <si>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</si>
  <si>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</si>
  <si>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</si>
  <si>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</si>
  <si>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</si>
  <si>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</si>
  <si>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</si>
  <si>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</si>
  <si>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</si>
  <si>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</si>
  <si>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</si>
  <si>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</si>
  <si>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</si>
  <si>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</si>
  <si>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</si>
  <si>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</si>
  <si>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</si>
  <si>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</si>
  <si>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</si>
  <si>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</si>
  <si>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</si>
  <si>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</si>
  <si>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</si>
  <si>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</si>
  <si>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</si>
  <si>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</si>
  <si>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</si>
  <si>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</si>
  <si>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</si>
  <si>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</si>
  <si>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</si>
  <si>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</si>
  <si>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</si>
  <si>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</si>
  <si>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</si>
  <si>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</si>
  <si>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</si>
  <si>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</si>
  <si>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</si>
  <si>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</si>
  <si>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</si>
  <si>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</si>
  <si>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</si>
  <si>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</si>
  <si>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</si>
  <si>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</si>
  <si>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</si>
  <si>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</si>
  <si>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</si>
  <si>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</si>
  <si>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</si>
  <si>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</si>
  <si>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</si>
  <si>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</si>
  <si>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</si>
  <si>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</si>
  <si>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</si>
  <si>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</si>
  <si>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</si>
  <si>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</si>
  <si>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</si>
  <si>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</si>
  <si>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</si>
  <si>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</si>
  <si>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</si>
  <si>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</si>
  <si>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</si>
  <si>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</si>
  <si>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</si>
  <si>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</si>
  <si>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</si>
  <si>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</si>
  <si>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</si>
  <si>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</si>
  <si>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</si>
  <si>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</si>
  <si>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</si>
  <si>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</si>
  <si>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</si>
  <si>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</si>
  <si>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</si>
  <si>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</si>
  <si>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</si>
  <si>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</si>
  <si>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</si>
  <si>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</si>
  <si>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</si>
  <si>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</si>
  <si>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</si>
  <si>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</si>
  <si>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</si>
  <si>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</si>
  <si>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</si>
  <si>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</si>
  <si>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</si>
  <si>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</si>
  <si>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</si>
  <si>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</si>
  <si>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</si>
  <si>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</si>
  <si>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</si>
  <si>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</si>
  <si>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</si>
  <si>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</si>
  <si>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</si>
  <si>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</si>
  <si>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</si>
  <si>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</si>
  <si>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</si>
  <si>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</si>
  <si>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</si>
  <si>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</si>
  <si>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</si>
  <si>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</si>
  <si>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</si>
  <si>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</si>
  <si>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</si>
  <si>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</si>
  <si>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</si>
  <si>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</si>
  <si>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</si>
  <si>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</si>
  <si>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</si>
  <si>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</si>
  <si>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</si>
  <si>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</si>
  <si>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</si>
  <si>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</si>
  <si>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</si>
  <si>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</si>
  <si>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</si>
  <si>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</si>
  <si>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</si>
  <si>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</si>
  <si>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</si>
  <si>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</si>
  <si>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</si>
  <si>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</si>
  <si>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</si>
  <si>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</si>
  <si>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</si>
  <si>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</si>
  <si>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</si>
  <si>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</si>
  <si>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</si>
  <si>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</si>
  <si>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</si>
  <si>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</si>
  <si>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</si>
  <si>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</si>
  <si>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</si>
  <si>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</si>
  <si>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</si>
  <si>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</si>
  <si>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</si>
  <si>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</si>
  <si>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</si>
  <si>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</si>
  <si>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</si>
  <si>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</si>
  <si>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</si>
  <si>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</si>
  <si>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</si>
  <si>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</si>
  <si>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</si>
  <si>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</si>
  <si>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</si>
  <si>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</si>
  <si>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</si>
  <si>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</si>
  <si>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</si>
  <si>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</si>
  <si>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</si>
  <si>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</si>
  <si>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</si>
  <si>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</si>
  <si>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</si>
  <si>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</si>
  <si>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</si>
  <si>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</si>
  <si>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</si>
  <si>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</si>
  <si>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</si>
  <si>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</si>
  <si>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</si>
  <si>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</si>
  <si>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</si>
  <si>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</si>
  <si>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</si>
  <si>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</si>
  <si>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</si>
  <si>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</si>
  <si>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</si>
  <si>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</si>
  <si>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</si>
  <si>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</si>
  <si>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</si>
  <si>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</si>
  <si>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</si>
  <si>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</si>
  <si>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</si>
  <si>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</si>
  <si>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</si>
  <si>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</si>
  <si>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</si>
  <si>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</si>
  <si>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</si>
  <si>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</si>
  <si>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</si>
  <si>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</si>
  <si>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</si>
  <si>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</si>
  <si>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</si>
  <si>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</si>
  <si>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</si>
  <si>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</si>
  <si>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</si>
  <si>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</si>
  <si>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</si>
  <si>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</si>
  <si>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</si>
  <si>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</si>
  <si>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</si>
  <si>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</si>
  <si>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</si>
  <si>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</si>
  <si>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</si>
  <si>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</si>
  <si>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</si>
  <si>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</si>
  <si>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</si>
  <si>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</si>
  <si>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</si>
  <si>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</si>
  <si>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</si>
  <si>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</si>
  <si>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</si>
  <si>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</si>
  <si>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</si>
  <si>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</si>
  <si>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</si>
  <si>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</si>
  <si>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</si>
  <si>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</si>
  <si>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</si>
  <si>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</si>
  <si>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</si>
  <si>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</si>
  <si>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</si>
  <si>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</si>
  <si>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</si>
  <si>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</si>
  <si>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</si>
  <si>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</si>
  <si>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</si>
  <si>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</si>
  <si>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</si>
  <si>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</si>
  <si>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</si>
  <si>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</si>
  <si>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</si>
  <si>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</si>
  <si>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</si>
  <si>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</si>
  <si>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</si>
  <si>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</si>
  <si>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</si>
  <si>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</si>
  <si>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</si>
  <si>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</si>
  <si>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</si>
  <si>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</si>
  <si>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</si>
  <si>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</si>
  <si>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</si>
  <si>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</si>
  <si>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</si>
  <si>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</si>
  <si>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</si>
  <si>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</si>
  <si>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</si>
  <si>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</si>
  <si>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</si>
  <si>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</si>
  <si>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</si>
  <si>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</si>
  <si>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</si>
  <si>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</si>
  <si>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</si>
  <si>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</si>
  <si>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</si>
  <si>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</si>
  <si>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</si>
  <si>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</si>
  <si>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</si>
  <si>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</si>
  <si>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</si>
  <si>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</si>
  <si>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</si>
  <si>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</si>
  <si>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</si>
  <si>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</si>
  <si>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</si>
  <si>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</si>
  <si>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</si>
  <si>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</si>
  <si>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</si>
  <si>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</si>
  <si>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</si>
  <si>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</si>
  <si>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</si>
  <si>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</si>
  <si>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</si>
  <si>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</si>
  <si>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</si>
  <si>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</si>
  <si>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</si>
  <si>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</si>
  <si>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</si>
  <si>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</si>
  <si>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</si>
  <si>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</si>
  <si>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</si>
  <si>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</si>
  <si>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</si>
  <si>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</si>
  <si>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</si>
  <si>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</si>
  <si>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</si>
  <si>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</si>
  <si>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</si>
  <si>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</si>
  <si>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</si>
  <si>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</si>
  <si>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</si>
  <si>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</si>
  <si>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</si>
  <si>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</si>
  <si>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</si>
  <si>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</si>
  <si>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</si>
  <si>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</si>
  <si>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</si>
  <si>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</si>
  <si>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</si>
  <si>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</si>
  <si>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</si>
  <si>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</si>
  <si>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</si>
  <si>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</si>
  <si>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</si>
  <si>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</si>
  <si>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</si>
  <si>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</si>
  <si>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</si>
  <si>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</si>
  <si>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</si>
  <si>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</si>
  <si>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</si>
  <si>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</si>
  <si>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</si>
  <si>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</si>
  <si>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</si>
  <si>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</si>
  <si>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</si>
  <si>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</si>
  <si>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</si>
  <si>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</si>
  <si>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</si>
  <si>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</si>
  <si>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</si>
  <si>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</si>
  <si>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</si>
  <si>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</si>
  <si>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</si>
  <si>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</si>
  <si>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</si>
  <si>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</si>
  <si>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</si>
  <si>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</si>
  <si>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</si>
  <si>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</si>
  <si>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</si>
  <si>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</si>
  <si>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</si>
  <si>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</si>
  <si>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</si>
  <si>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</si>
  <si>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</si>
  <si>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</si>
  <si>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</si>
  <si>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</si>
  <si>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</si>
  <si>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</si>
  <si>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</si>
  <si>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</si>
  <si>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</si>
  <si>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</si>
  <si>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</si>
  <si>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</si>
  <si>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</si>
  <si>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</si>
  <si>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</si>
  <si>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</si>
  <si>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</si>
  <si>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</si>
  <si>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</si>
  <si>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</si>
  <si>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</si>
  <si>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</si>
  <si>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</si>
  <si>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</si>
  <si>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</si>
  <si>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</si>
  <si>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</si>
  <si>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</si>
  <si>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</si>
  <si>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</si>
  <si>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</si>
  <si>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</si>
  <si>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</si>
  <si>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</si>
  <si>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</si>
  <si>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</si>
  <si>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</si>
  <si>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</si>
  <si>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</si>
  <si>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</si>
  <si>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</si>
  <si>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</si>
  <si>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</si>
  <si>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</si>
  <si>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</si>
  <si>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</si>
  <si>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</si>
  <si>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</si>
  <si>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</si>
  <si>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</si>
  <si>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</si>
  <si>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</si>
  <si>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</si>
  <si>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</si>
  <si>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</si>
  <si>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</si>
  <si>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</si>
  <si>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</si>
  <si>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</si>
  <si>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</si>
  <si>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</si>
  <si>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</si>
  <si>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</si>
  <si>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</si>
  <si>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</si>
  <si>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</si>
  <si>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</si>
  <si>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</si>
  <si>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</si>
  <si>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</si>
  <si>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</si>
  <si>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</si>
  <si>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</si>
  <si>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</si>
  <si>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</si>
  <si>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</si>
  <si>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</si>
  <si>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</si>
  <si>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</si>
  <si>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</si>
  <si>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</si>
  <si>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</si>
  <si>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</si>
  <si>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</si>
  <si>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</si>
  <si>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</si>
  <si>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</si>
  <si>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</si>
  <si>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</si>
  <si>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</si>
  <si>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</si>
  <si>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</si>
  <si>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</si>
  <si>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</si>
  <si>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</si>
  <si>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</si>
  <si>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</si>
  <si>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</si>
  <si>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</si>
  <si>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</si>
  <si>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</si>
  <si>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</si>
  <si>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</si>
  <si>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</si>
  <si>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</si>
  <si>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</si>
  <si>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</si>
  <si>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</si>
  <si>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</si>
  <si>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</si>
  <si>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</si>
  <si>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</si>
  <si>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</si>
  <si>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</si>
  <si>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</si>
  <si>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</si>
  <si>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</si>
  <si>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</si>
  <si>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</si>
  <si>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</si>
  <si>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</si>
  <si>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</si>
  <si>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</si>
  <si>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</si>
  <si>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</si>
  <si>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</si>
  <si>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</si>
  <si>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</si>
  <si>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</si>
  <si>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</si>
  <si>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</si>
  <si>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</si>
  <si>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</si>
  <si>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</si>
  <si>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</si>
  <si>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</si>
  <si>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</si>
  <si>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</si>
  <si>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</si>
  <si>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</si>
  <si>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</si>
  <si>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</si>
  <si>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</si>
  <si>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</si>
  <si>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</si>
  <si>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</si>
  <si>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</si>
  <si>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</si>
  <si>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</si>
  <si>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</si>
  <si>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</si>
  <si>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</si>
  <si>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</si>
  <si>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</si>
  <si>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</si>
  <si>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</si>
  <si>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</si>
  <si>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</si>
  <si>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</si>
  <si>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</si>
  <si>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</si>
  <si>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</si>
  <si>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</si>
  <si>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</si>
  <si>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</si>
  <si>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</si>
  <si>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</si>
  <si>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</si>
  <si>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</si>
  <si>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</si>
  <si>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</si>
  <si>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</si>
  <si>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</si>
  <si>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</si>
  <si>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</si>
  <si>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</si>
  <si>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</si>
  <si>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</si>
  <si>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</si>
  <si>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</si>
  <si>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</si>
  <si>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</si>
  <si>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</si>
  <si>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</si>
  <si>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</si>
  <si>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</si>
  <si>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</si>
  <si>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</si>
  <si>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</si>
  <si>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</si>
  <si>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</si>
  <si>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</si>
  <si>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</si>
  <si>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</si>
  <si>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</si>
  <si>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</si>
  <si>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</si>
  <si>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</si>
  <si>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</si>
  <si>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</si>
  <si>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</si>
  <si>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</si>
  <si>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</si>
  <si>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</si>
  <si>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</si>
  <si>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</si>
  <si>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</si>
  <si>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</si>
  <si>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</si>
  <si>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</si>
  <si>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</si>
  <si>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</si>
  <si>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</si>
  <si>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</si>
  <si>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</si>
  <si>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</si>
  <si>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</si>
  <si>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</si>
  <si>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</si>
  <si>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</si>
  <si>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</si>
  <si>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</si>
  <si>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</si>
  <si>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</si>
  <si>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</si>
  <si>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</si>
  <si>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</si>
  <si>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</si>
  <si>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</si>
  <si>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</si>
  <si>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</si>
  <si>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</si>
  <si>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</si>
  <si>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</si>
  <si>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</si>
  <si>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</si>
  <si>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</si>
  <si>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</si>
  <si>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</si>
  <si>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</si>
  <si>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</si>
  <si>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</si>
  <si>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</si>
  <si>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</si>
  <si>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</si>
  <si>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</si>
  <si>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</si>
  <si>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</si>
  <si>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</si>
  <si>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</si>
  <si>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</si>
  <si>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</si>
  <si>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</si>
  <si>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</si>
  <si>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</si>
  <si>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</si>
  <si>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</si>
  <si>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</si>
  <si>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</si>
  <si>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</si>
  <si>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</si>
  <si>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</si>
  <si>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</si>
  <si>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</si>
  <si>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</si>
  <si>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</si>
  <si>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</si>
  <si>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</si>
  <si>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</si>
  <si>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</si>
  <si>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</si>
  <si>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</si>
  <si>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</si>
  <si>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</si>
  <si>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</si>
  <si>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</si>
  <si>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</si>
  <si>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</si>
  <si>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</si>
  <si>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</si>
  <si>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</si>
  <si>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</si>
  <si>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</si>
  <si>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</si>
  <si>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</si>
  <si>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</si>
  <si>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</si>
  <si>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</si>
  <si>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</si>
  <si>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</si>
  <si>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</si>
  <si>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</si>
  <si>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</si>
  <si>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</si>
  <si>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</si>
  <si>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</si>
  <si>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</si>
  <si>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</si>
  <si>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</si>
  <si>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</si>
  <si>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</si>
  <si>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</si>
  <si>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</si>
  <si>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</si>
  <si>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</si>
  <si>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</si>
  <si>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</si>
  <si>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</si>
  <si>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</si>
  <si>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</si>
  <si>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</si>
  <si>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</si>
  <si>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</si>
  <si>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</si>
  <si>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</si>
  <si>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</si>
  <si>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</si>
  <si>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</si>
  <si>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</si>
  <si>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</si>
  <si>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</si>
  <si>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</si>
  <si>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</si>
  <si>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</si>
  <si>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</si>
  <si>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</si>
  <si>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</si>
  <si>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</si>
  <si>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</si>
  <si>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</si>
  <si>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</si>
  <si>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</si>
  <si>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</si>
  <si>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</si>
  <si>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</si>
  <si>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</si>
  <si>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</si>
  <si>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</si>
  <si>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</si>
  <si>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</si>
  <si>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</si>
  <si>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</si>
  <si>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</si>
  <si>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</si>
  <si>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</si>
  <si>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</si>
  <si>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</si>
  <si>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</si>
  <si>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</si>
  <si>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</si>
  <si>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</si>
  <si>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</si>
  <si>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</si>
  <si>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</si>
  <si>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</si>
  <si>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</si>
  <si>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</si>
  <si>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</si>
  <si>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</si>
  <si>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</si>
  <si>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</si>
  <si>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</si>
  <si>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</si>
  <si>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</si>
  <si>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</si>
  <si>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</si>
  <si>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</si>
  <si>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</si>
  <si>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</si>
  <si>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</si>
  <si>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</si>
  <si>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</si>
  <si>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</si>
  <si>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</si>
  <si>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</si>
  <si>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</si>
  <si>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</si>
  <si>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</si>
  <si>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</si>
  <si>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</si>
  <si>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</si>
  <si>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</si>
  <si>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</si>
  <si>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</si>
  <si>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</si>
  <si>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</si>
  <si>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</si>
  <si>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</si>
  <si>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</si>
  <si>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</si>
  <si>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</si>
  <si>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</si>
  <si>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</si>
  <si>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</si>
  <si>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</si>
  <si>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</si>
  <si>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</si>
  <si>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</si>
  <si>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</si>
  <si>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</si>
  <si>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</si>
  <si>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</si>
  <si>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</si>
  <si>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</si>
  <si>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</si>
  <si>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</si>
  <si>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</si>
  <si>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</si>
  <si>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</si>
  <si>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</si>
  <si>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</si>
  <si>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</si>
  <si>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</si>
  <si>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</si>
  <si>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</si>
  <si>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</si>
  <si>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</si>
  <si>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</si>
  <si>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</si>
  <si>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</si>
  <si>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</si>
  <si>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</si>
  <si>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</si>
  <si>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</si>
  <si>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</si>
  <si>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</si>
  <si>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</si>
  <si>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</si>
  <si>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</si>
  <si>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</si>
  <si>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</si>
  <si>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</si>
  <si>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</si>
  <si>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</si>
  <si>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</si>
  <si>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</si>
  <si>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</si>
  <si>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</si>
  <si>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</si>
  <si>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</si>
  <si>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</si>
  <si>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</si>
  <si>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</si>
  <si>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</si>
  <si>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</si>
  <si>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</si>
  <si>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</si>
  <si>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</si>
  <si>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</si>
  <si>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</si>
  <si>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</si>
  <si>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</si>
  <si>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</si>
  <si>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</si>
  <si>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</si>
  <si>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</si>
  <si>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</si>
  <si>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</si>
  <si>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</si>
  <si>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</si>
  <si>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</si>
  <si>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</si>
  <si>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</si>
  <si>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</si>
  <si>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</si>
  <si>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</si>
  <si>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</si>
  <si>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</si>
  <si>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</si>
  <si>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</si>
  <si>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</si>
  <si>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</si>
  <si>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</si>
  <si>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</si>
  <si>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</si>
  <si>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</si>
  <si>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</si>
  <si>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</si>
  <si>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</si>
  <si>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</si>
  <si>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</si>
  <si>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</si>
  <si>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</si>
  <si>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</si>
  <si>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</si>
  <si>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</si>
  <si>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</si>
  <si>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</si>
  <si>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</si>
  <si>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</si>
  <si>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</si>
  <si>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</si>
  <si>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</si>
  <si>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</si>
  <si>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</si>
  <si>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</si>
  <si>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</si>
  <si>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</si>
  <si>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</si>
  <si>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</si>
  <si>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</si>
  <si>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</si>
  <si>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</si>
  <si>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</si>
  <si>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</si>
  <si>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</si>
  <si>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</si>
  <si>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</si>
  <si>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</si>
  <si>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</si>
  <si>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</si>
  <si>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</si>
  <si>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</si>
  <si>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</si>
  <si>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</si>
  <si>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</si>
  <si>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</si>
  <si>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</si>
  <si>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</si>
  <si>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</si>
  <si>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</si>
  <si>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</si>
  <si>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</si>
  <si>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</si>
  <si>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</si>
  <si>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</si>
  <si>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</si>
  <si>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</si>
  <si>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</si>
  <si>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</si>
  <si>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</si>
  <si>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</si>
  <si>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</si>
  <si>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</si>
  <si>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</si>
  <si>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</si>
  <si>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</si>
  <si>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</si>
  <si>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</si>
  <si>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</si>
  <si>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</si>
  <si>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</si>
  <si>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</si>
  <si>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</si>
  <si>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</si>
  <si>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</si>
  <si>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</si>
  <si>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</si>
  <si>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</si>
  <si>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</si>
  <si>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</si>
  <si>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</si>
  <si>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</si>
  <si>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</si>
  <si>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</si>
  <si>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</si>
  <si>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</si>
  <si>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</si>
  <si>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</si>
  <si>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</si>
  <si>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</si>
  <si>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</si>
  <si>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</si>
  <si>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</si>
  <si>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</si>
  <si>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</si>
  <si>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</si>
  <si>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</si>
  <si>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</si>
  <si>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</si>
  <si>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</si>
  <si>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</si>
  <si>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</si>
  <si>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</si>
  <si>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</si>
  <si>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</si>
  <si>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</si>
  <si>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</si>
  <si>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</si>
  <si>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</si>
  <si>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</si>
  <si>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</si>
  <si>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</si>
  <si>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</si>
  <si>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</si>
  <si>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</si>
  <si>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</si>
  <si>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</si>
  <si>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</si>
  <si>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</si>
  <si>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</si>
  <si>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</si>
  <si>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</si>
  <si>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</si>
  <si>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</si>
  <si>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</si>
  <si>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</si>
  <si>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</si>
  <si>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</si>
  <si>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</si>
  <si>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</si>
  <si>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</si>
  <si>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</si>
  <si>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</si>
  <si>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</si>
  <si>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</si>
  <si>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</si>
  <si>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</si>
  <si>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</si>
  <si>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</si>
  <si>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</si>
  <si>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</si>
  <si>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</si>
  <si>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</si>
  <si>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</si>
  <si>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</si>
  <si>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</si>
  <si>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</si>
  <si>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</si>
  <si>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</si>
  <si>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</si>
  <si>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</si>
  <si>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</si>
  <si>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</si>
  <si>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</si>
  <si>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</si>
  <si>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</si>
  <si>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</si>
  <si>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</si>
  <si>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</si>
  <si>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</si>
  <si>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</si>
  <si>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</si>
  <si>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</si>
  <si>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</si>
  <si>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</si>
  <si>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</si>
  <si>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</si>
  <si>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</si>
  <si>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</si>
  <si>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</si>
  <si>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</si>
  <si>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</si>
  <si>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</si>
  <si>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</si>
  <si>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</si>
  <si>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</si>
  <si>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</si>
  <si>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</si>
  <si>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</si>
  <si>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</si>
  <si>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</si>
  <si>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</si>
  <si>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</si>
  <si>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</si>
  <si>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</si>
  <si>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</si>
  <si>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</si>
  <si>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</si>
  <si>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</si>
  <si>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</si>
  <si>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</si>
  <si>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</si>
  <si>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</si>
  <si>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</si>
  <si>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</si>
  <si>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</si>
  <si>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</si>
  <si>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</si>
  <si>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</si>
  <si>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</si>
  <si>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</si>
  <si>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</si>
  <si>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</si>
  <si>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</si>
  <si>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</si>
  <si>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</si>
  <si>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</si>
  <si>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</si>
  <si>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</si>
  <si>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</si>
  <si>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</si>
  <si>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</si>
  <si>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</si>
  <si>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</si>
  <si>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</si>
  <si>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</si>
  <si>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</si>
  <si>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</si>
  <si>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</si>
  <si>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</si>
  <si>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</si>
  <si>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</si>
  <si>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</si>
  <si>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</si>
  <si>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</si>
  <si>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</si>
  <si>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</si>
  <si>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</si>
  <si>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</si>
  <si>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</si>
  <si>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</si>
  <si>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</si>
  <si>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</si>
  <si>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</si>
  <si>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</si>
  <si>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</si>
  <si>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</si>
  <si>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</si>
  <si>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</si>
  <si>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</si>
  <si>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</si>
  <si>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</si>
  <si>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</si>
  <si>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</si>
  <si>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</si>
  <si>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</si>
  <si>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</si>
  <si>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</si>
  <si>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</si>
  <si>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</si>
  <si>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</si>
  <si>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</si>
  <si>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</si>
  <si>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</si>
  <si>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</si>
  <si>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</si>
  <si>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</si>
  <si>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</si>
  <si>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</si>
  <si>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</si>
  <si>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</si>
  <si>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</si>
  <si>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</si>
  <si>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</si>
  <si>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</si>
  <si>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</si>
  <si>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</si>
  <si>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</si>
  <si>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</si>
  <si>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</si>
  <si>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</si>
  <si>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</si>
  <si>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</si>
  <si>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</si>
  <si>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</si>
  <si>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</si>
  <si>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</si>
  <si>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</si>
  <si>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</si>
  <si>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</si>
  <si>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</si>
  <si>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</si>
  <si>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</si>
  <si>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</si>
  <si>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</si>
  <si>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</si>
  <si>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</si>
  <si>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</si>
  <si>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</si>
  <si>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</si>
  <si>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</si>
  <si>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</si>
  <si>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</si>
  <si>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</si>
  <si>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</si>
  <si>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</si>
  <si>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</si>
  <si>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</si>
  <si>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</si>
  <si>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</si>
  <si>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</si>
  <si>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</si>
  <si>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</si>
  <si>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</si>
  <si>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</si>
  <si>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</si>
  <si>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</si>
  <si>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</si>
  <si>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</si>
  <si>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</si>
  <si>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</si>
  <si>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</si>
  <si>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</si>
  <si>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</si>
  <si>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</si>
  <si>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</si>
  <si>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</si>
  <si>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</si>
  <si>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</si>
  <si>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</si>
  <si>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</si>
  <si>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</si>
  <si>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</si>
  <si>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</si>
  <si>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</si>
  <si>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</si>
  <si>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</si>
  <si>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</si>
  <si>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</si>
  <si>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</si>
  <si>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</si>
  <si>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</si>
  <si>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</si>
  <si>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</si>
  <si>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</si>
  <si>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</si>
  <si>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</si>
  <si>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</si>
  <si>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</si>
  <si>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</si>
  <si>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</si>
  <si>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</si>
  <si>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</si>
  <si>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</si>
  <si>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</si>
  <si>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</si>
  <si>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</si>
  <si>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</si>
  <si>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</si>
  <si>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</si>
  <si>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</si>
  <si>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</si>
  <si>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</si>
  <si>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</si>
  <si>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</si>
  <si>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</si>
  <si>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</si>
  <si>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</si>
  <si>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</si>
  <si>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</si>
  <si>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</si>
  <si>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</si>
  <si>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</si>
  <si>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</si>
  <si>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</si>
  <si>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</si>
  <si>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</si>
  <si>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</si>
  <si>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</si>
  <si>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</si>
  <si>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</si>
  <si>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</si>
  <si>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</si>
  <si>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</si>
  <si>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</si>
  <si>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</si>
  <si>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</si>
  <si>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</si>
  <si>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</si>
  <si>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</si>
  <si>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</si>
  <si>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</si>
  <si>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</si>
  <si>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</si>
  <si>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</si>
  <si>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</si>
  <si>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</si>
  <si>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</si>
  <si>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</si>
  <si>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</si>
  <si>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</si>
  <si>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</si>
  <si>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</si>
  <si>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</si>
  <si>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</si>
  <si>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</si>
  <si>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</si>
  <si>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</si>
  <si>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</si>
  <si>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</si>
  <si>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</si>
  <si>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</si>
  <si>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</si>
  <si>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</si>
  <si>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</si>
  <si>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</si>
  <si>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</si>
  <si>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</si>
  <si>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</si>
  <si>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</si>
  <si>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</si>
  <si>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</si>
  <si>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</si>
  <si>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</si>
  <si>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</si>
  <si>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</si>
  <si>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</si>
  <si>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</si>
  <si>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</si>
  <si>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</si>
  <si>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</si>
  <si>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</si>
  <si>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</si>
  <si>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</si>
  <si>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</si>
  <si>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</si>
  <si>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</si>
  <si>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</si>
  <si>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</si>
  <si>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</si>
  <si>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</si>
  <si>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</si>
  <si>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</si>
  <si>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</si>
  <si>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</si>
  <si>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</si>
  <si>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</si>
  <si>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</si>
  <si>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</si>
  <si>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</si>
  <si>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</si>
  <si>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</si>
  <si>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</si>
  <si>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</si>
  <si>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</si>
  <si>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</si>
  <si>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</si>
  <si>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</si>
  <si>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</si>
  <si>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</si>
  <si>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</si>
  <si>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</si>
  <si>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</si>
  <si>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</si>
  <si>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</si>
  <si>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</si>
  <si>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</si>
  <si>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</si>
  <si>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</si>
  <si>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</si>
  <si>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</si>
  <si>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</si>
  <si>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</si>
  <si>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</si>
  <si>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</si>
  <si>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</si>
  <si>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</si>
  <si>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</si>
  <si>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</si>
  <si>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</si>
  <si>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</si>
  <si>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</si>
  <si>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</si>
  <si>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</si>
  <si>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</si>
  <si>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</si>
  <si>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</si>
  <si>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</si>
  <si>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</si>
  <si>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</si>
  <si>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</si>
  <si>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</si>
  <si>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</si>
  <si>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</si>
  <si>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</si>
  <si>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</si>
  <si>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</si>
  <si>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</si>
  <si>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</si>
  <si>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</si>
  <si>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</si>
  <si>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</si>
  <si>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</si>
  <si>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</si>
  <si>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</si>
  <si>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</si>
  <si>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</si>
  <si>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</si>
  <si>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</si>
  <si>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</si>
  <si>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</si>
  <si>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</si>
  <si>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</si>
  <si>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</si>
  <si>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</si>
  <si>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</si>
  <si>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</si>
  <si>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</si>
  <si>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</si>
  <si>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</si>
  <si>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</si>
  <si>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</si>
  <si>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</si>
  <si>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</si>
  <si>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</si>
  <si>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</si>
  <si>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</si>
  <si>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</si>
  <si>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</si>
  <si>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</si>
  <si>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</si>
  <si>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</si>
  <si>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</si>
  <si>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</si>
  <si>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</si>
  <si>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</si>
  <si>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</si>
  <si>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</si>
  <si>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</si>
  <si>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</si>
  <si>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</si>
  <si>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</si>
  <si>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</si>
  <si>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</si>
  <si>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</si>
  <si>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</si>
  <si>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</si>
  <si>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</si>
  <si>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</si>
  <si>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</si>
  <si>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</si>
  <si>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</si>
  <si>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</si>
  <si>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</si>
  <si>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</si>
  <si>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</si>
  <si>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</si>
  <si>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</si>
  <si>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</si>
  <si>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</si>
  <si>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</si>
  <si>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</si>
  <si>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</si>
  <si>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</si>
  <si>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</si>
  <si>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</si>
  <si>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</si>
  <si>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</si>
  <si>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</si>
  <si>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</si>
  <si>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</si>
  <si>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</si>
  <si>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</si>
  <si>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</si>
  <si>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</si>
  <si>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</si>
  <si>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</si>
  <si>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</si>
  <si>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</si>
  <si>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</si>
  <si>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</si>
  <si>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</si>
  <si>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</si>
  <si>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</si>
  <si>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</si>
  <si>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</si>
  <si>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</si>
  <si>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</si>
  <si>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</si>
  <si>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</si>
  <si>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</si>
  <si>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</si>
  <si>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</si>
  <si>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</si>
  <si>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</si>
  <si>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</si>
  <si>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</si>
  <si>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</si>
  <si>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</si>
  <si>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</si>
  <si>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</si>
  <si>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</si>
  <si>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</si>
  <si>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</si>
  <si>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</si>
  <si>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</si>
  <si>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</si>
  <si>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</si>
  <si>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</si>
  <si>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</si>
  <si>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</si>
  <si>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</si>
  <si>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</si>
  <si>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</si>
  <si>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</si>
  <si>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</si>
  <si>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</si>
  <si>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</si>
  <si>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</si>
  <si>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</si>
  <si>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</si>
  <si>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</si>
  <si>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</si>
  <si>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</si>
  <si>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</si>
  <si>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</si>
  <si>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</si>
  <si>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</si>
  <si>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</si>
  <si>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</si>
  <si>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</si>
  <si>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</si>
  <si>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</si>
  <si>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</si>
  <si>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</si>
  <si>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</si>
  <si>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</si>
  <si>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</si>
  <si>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</si>
  <si>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</si>
  <si>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</si>
  <si>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</si>
  <si>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</si>
  <si>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</si>
  <si>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</si>
  <si>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</si>
  <si>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</si>
  <si>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</si>
  <si>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</si>
  <si>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</si>
  <si>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</si>
  <si>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</si>
  <si>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</si>
  <si>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</si>
  <si>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</si>
  <si>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</si>
  <si>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</si>
  <si>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</si>
  <si>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</si>
  <si>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</si>
  <si>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</si>
  <si>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</si>
  <si>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</si>
  <si>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</si>
  <si>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</si>
  <si>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</si>
  <si>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</si>
  <si>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</si>
  <si>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</si>
  <si>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</si>
  <si>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</si>
  <si>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</si>
  <si>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</si>
  <si>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</si>
  <si>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</si>
  <si>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</si>
  <si>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</si>
  <si>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</si>
  <si>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</si>
  <si>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</si>
  <si>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</si>
  <si>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</si>
  <si>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</si>
  <si>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</si>
  <si>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</si>
  <si>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</si>
  <si>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</si>
  <si>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</si>
  <si>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</si>
  <si>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</si>
  <si>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</si>
  <si>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</si>
  <si>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</si>
  <si>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</si>
  <si>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</si>
  <si>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</si>
  <si>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</si>
  <si>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</si>
  <si>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</si>
  <si>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</si>
  <si>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</si>
  <si>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</si>
  <si>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</si>
  <si>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</si>
  <si>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</si>
  <si>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</si>
  <si>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</si>
  <si>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</si>
  <si>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</si>
  <si>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</si>
  <si>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</si>
  <si>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</si>
  <si>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</si>
  <si>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</si>
  <si>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</si>
  <si>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</si>
  <si>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</si>
  <si>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</si>
  <si>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</si>
  <si>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</si>
  <si>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</si>
  <si>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</si>
  <si>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</si>
  <si>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</si>
  <si>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</si>
  <si>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</si>
  <si>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</si>
  <si>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</si>
  <si>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</si>
  <si>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</si>
  <si>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</si>
  <si>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</si>
  <si>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</si>
  <si>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</si>
  <si>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</si>
  <si>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</si>
  <si>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</si>
  <si>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</si>
  <si>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</si>
  <si>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</si>
  <si>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</si>
  <si>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</si>
  <si>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</si>
  <si>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</si>
  <si>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</si>
  <si>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</si>
  <si>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</si>
  <si>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</si>
  <si>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</si>
  <si>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</si>
  <si>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</si>
  <si>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</si>
  <si>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</si>
  <si>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</si>
  <si>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</si>
  <si>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</si>
  <si>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</si>
  <si>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</si>
  <si>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</si>
  <si>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</si>
  <si>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</si>
  <si>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</si>
  <si>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</si>
  <si>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</si>
  <si>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</si>
  <si>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</si>
  <si>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</si>
  <si>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</si>
  <si>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</si>
  <si>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</si>
  <si>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</si>
  <si>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</si>
  <si>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</si>
  <si>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</si>
  <si>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</si>
  <si>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</si>
  <si>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</si>
  <si>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</si>
  <si>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</si>
  <si>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</si>
  <si>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</si>
  <si>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</si>
  <si>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</si>
  <si>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</si>
  <si>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</si>
  <si>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</si>
  <si>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</si>
  <si>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</si>
  <si>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</si>
  <si>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</si>
  <si>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</si>
  <si>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</si>
  <si>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</si>
  <si>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</si>
  <si>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</si>
  <si>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</si>
  <si>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</si>
  <si>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</si>
  <si>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</si>
  <si>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</si>
  <si>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</si>
  <si>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</si>
  <si>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</si>
  <si>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</si>
  <si>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</si>
  <si>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</si>
  <si>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</si>
  <si>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</si>
  <si>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</si>
  <si>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</si>
  <si>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</si>
  <si>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</si>
  <si>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</si>
  <si>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</si>
  <si>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</si>
  <si>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</si>
  <si>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</si>
  <si>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</si>
  <si>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</si>
  <si>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</si>
  <si>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</si>
  <si>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</si>
  <si>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</si>
  <si>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</si>
  <si>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</si>
  <si>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</si>
  <si>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</si>
  <si>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</si>
  <si>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</si>
  <si>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</si>
  <si>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</si>
  <si>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</si>
  <si>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</si>
  <si>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</si>
  <si>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</si>
  <si>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</si>
  <si>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</si>
  <si>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</si>
  <si>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</si>
  <si>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</si>
  <si>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</si>
  <si>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</si>
  <si>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</si>
  <si>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</si>
  <si>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</si>
  <si>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</si>
  <si>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</si>
  <si>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</si>
  <si>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</si>
  <si>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</si>
  <si>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</si>
  <si>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</si>
  <si>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</si>
  <si>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</si>
  <si>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</si>
  <si>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</si>
  <si>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</si>
  <si>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</si>
  <si>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</si>
  <si>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</si>
  <si>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</si>
  <si>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</si>
  <si>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</si>
  <si>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</si>
  <si>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</si>
  <si>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</si>
  <si>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</si>
  <si>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</si>
  <si>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</si>
  <si>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</si>
  <si>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</si>
  <si>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</si>
  <si>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</si>
  <si>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</si>
  <si>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</si>
  <si>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</si>
  <si>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</si>
  <si>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</si>
  <si>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</si>
  <si>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</si>
  <si>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</si>
  <si>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</si>
  <si>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</si>
  <si>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</si>
  <si>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</si>
  <si>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</si>
  <si>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</si>
  <si>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</si>
  <si>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</si>
  <si>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</si>
  <si>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</si>
  <si>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</si>
  <si>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</si>
  <si>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</si>
  <si>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</si>
  <si>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</si>
  <si>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</si>
  <si>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</si>
  <si>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</si>
  <si>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</si>
  <si>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</si>
  <si>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</si>
  <si>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</si>
  <si>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</si>
  <si>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</si>
  <si>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</si>
  <si>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</si>
  <si>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</si>
  <si>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</si>
  <si>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</si>
  <si>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</si>
  <si>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</si>
  <si>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</si>
  <si>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</si>
  <si>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</si>
  <si>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</si>
  <si>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</si>
  <si>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</si>
  <si>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</si>
  <si>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</si>
  <si>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</si>
  <si>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</si>
  <si>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</si>
  <si>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</si>
  <si>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</si>
  <si>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</si>
  <si>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</si>
  <si>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</si>
  <si>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</si>
  <si>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</si>
  <si>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</si>
  <si>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</si>
  <si>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</si>
  <si>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</si>
  <si>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</si>
  <si>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</si>
  <si>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</si>
  <si>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</si>
  <si>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</si>
  <si>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</si>
  <si>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</si>
  <si>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</si>
  <si>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</si>
  <si>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</si>
  <si>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</si>
  <si>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</si>
  <si>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</si>
  <si>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</si>
  <si>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</si>
  <si>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</si>
  <si>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</si>
  <si>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</si>
  <si>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</si>
  <si>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</si>
  <si>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</si>
  <si>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</si>
  <si>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</si>
  <si>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</si>
  <si>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</si>
  <si>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</si>
  <si>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</si>
  <si>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</si>
  <si>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</si>
  <si>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</si>
  <si>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</si>
  <si>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</si>
  <si>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</si>
  <si>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</si>
  <si>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</si>
  <si>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</si>
  <si>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</si>
  <si>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</si>
  <si>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</si>
  <si>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</si>
  <si>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</si>
  <si>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</si>
  <si>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</si>
  <si>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</si>
  <si>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</si>
  <si>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</si>
  <si>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</si>
  <si>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</si>
  <si>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</si>
  <si>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</si>
  <si>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</si>
  <si>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</si>
  <si>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</si>
  <si>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</si>
  <si>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</si>
  <si>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</si>
  <si>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</si>
  <si>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</si>
  <si>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</si>
  <si>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</si>
  <si>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</si>
  <si>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</si>
  <si>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</si>
  <si>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</si>
  <si>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</si>
  <si>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</si>
  <si>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</si>
  <si>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</si>
  <si>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</si>
  <si>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</si>
  <si>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</si>
  <si>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</si>
  <si>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</si>
  <si>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</si>
  <si>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</si>
  <si>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</si>
  <si>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</si>
  <si>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</si>
  <si>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</si>
  <si>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</si>
  <si>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</si>
  <si>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</si>
  <si>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</si>
  <si>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</si>
  <si>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</si>
  <si>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</si>
  <si>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</si>
  <si>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</si>
  <si>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</si>
  <si>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</si>
  <si>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</si>
  <si>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</si>
  <si>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</si>
  <si>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</si>
  <si>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</si>
  <si>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</si>
  <si>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</si>
  <si>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</si>
  <si>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</si>
  <si>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</si>
  <si>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</si>
  <si>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</si>
  <si>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</si>
  <si>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</si>
  <si>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</si>
  <si>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</si>
  <si>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</si>
  <si>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</si>
  <si>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</si>
  <si>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</si>
  <si>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</si>
  <si>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</si>
  <si>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</si>
  <si>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</si>
  <si>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</si>
  <si>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</si>
  <si>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</si>
  <si>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</si>
  <si>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</si>
  <si>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</si>
  <si>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</si>
  <si>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</si>
  <si>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</si>
  <si>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</si>
  <si>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</si>
  <si>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</si>
  <si>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</si>
  <si>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</si>
  <si>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</si>
  <si>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</si>
  <si>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</si>
  <si>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</si>
  <si>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</si>
  <si>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</si>
  <si>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</si>
  <si>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</si>
  <si>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</si>
  <si>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</si>
  <si>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</si>
  <si>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</si>
  <si>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</si>
  <si>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</si>
  <si>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</si>
  <si>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</si>
  <si>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</si>
  <si>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</si>
  <si>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</si>
  <si>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</si>
  <si>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</si>
  <si>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</si>
  <si>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</si>
  <si>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</si>
  <si>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</si>
  <si>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</si>
  <si>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</si>
  <si>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</si>
  <si>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</si>
  <si>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</si>
  <si>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</si>
  <si>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</si>
  <si>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</si>
  <si>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</si>
  <si>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</si>
  <si>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</si>
  <si>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</si>
  <si>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</si>
  <si>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</si>
  <si>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</si>
  <si>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</si>
  <si>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</si>
  <si>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</si>
  <si>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</si>
  <si>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</si>
  <si>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</si>
  <si>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</si>
  <si>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</si>
  <si>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</si>
  <si>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</si>
  <si>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</si>
  <si>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</si>
  <si>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</si>
  <si>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</si>
  <si>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</si>
  <si>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</si>
  <si>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</si>
  <si>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</si>
  <si>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</si>
  <si>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</si>
  <si>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</si>
  <si>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</si>
  <si>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</si>
  <si>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</si>
  <si>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</si>
  <si>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</si>
  <si>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</si>
  <si>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</si>
  <si>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</si>
  <si>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</si>
  <si>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</si>
  <si>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</si>
  <si>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</si>
  <si>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</si>
  <si>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</si>
  <si>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</si>
  <si>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</si>
  <si>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</si>
  <si>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</si>
  <si>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</si>
  <si>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</si>
  <si>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</si>
  <si>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</si>
  <si>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</si>
  <si>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</si>
  <si>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</si>
  <si>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</si>
  <si>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</si>
  <si>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</si>
  <si>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</si>
  <si>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</si>
  <si>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</si>
  <si>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</si>
  <si>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</si>
  <si>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</si>
  <si>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</si>
  <si>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</si>
  <si>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</si>
  <si>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</si>
  <si>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</si>
  <si>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</si>
  <si>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</si>
  <si>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</si>
  <si>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</si>
  <si>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</si>
  <si>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</si>
  <si>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</si>
  <si>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</si>
  <si>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</si>
  <si>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</si>
  <si>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</si>
  <si>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</si>
  <si>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</si>
  <si>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</si>
  <si>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</si>
  <si>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</si>
  <si>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</si>
  <si>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</si>
  <si>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</si>
  <si>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</si>
  <si>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</si>
  <si>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</si>
  <si>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</si>
  <si>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</si>
  <si>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</si>
  <si>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</si>
  <si>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</si>
  <si>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</si>
  <si>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</si>
  <si>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</si>
  <si>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</si>
  <si>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</si>
  <si>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</si>
  <si>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</si>
  <si>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</si>
  <si>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</si>
  <si>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</si>
  <si>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</si>
  <si>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</si>
  <si>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</si>
  <si>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</si>
  <si>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</si>
  <si>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</si>
  <si>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</si>
  <si>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</si>
  <si>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</si>
  <si>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</si>
  <si>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</si>
  <si>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</si>
  <si>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</si>
  <si>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</si>
  <si>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</si>
  <si>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</si>
  <si>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</si>
  <si>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</si>
  <si>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</si>
  <si>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</si>
  <si>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</si>
  <si>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</si>
  <si>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</si>
  <si>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</si>
  <si>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</si>
  <si>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</si>
  <si>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</si>
  <si>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</si>
  <si>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</si>
  <si>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</si>
  <si>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</si>
  <si>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</si>
  <si>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</si>
  <si>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</si>
  <si>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</si>
  <si>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</si>
  <si>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</si>
  <si>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</si>
  <si>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</si>
  <si>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</si>
  <si>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</si>
  <si>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</si>
  <si>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</si>
  <si>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</si>
  <si>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</si>
  <si>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</si>
  <si>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</si>
  <si>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</si>
  <si>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</si>
  <si>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</si>
  <si>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</si>
  <si>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</si>
  <si>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</si>
  <si>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</si>
  <si>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</si>
  <si>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</si>
  <si>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</si>
  <si>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</si>
  <si>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</si>
  <si>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</si>
  <si>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</si>
  <si>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</si>
  <si>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</si>
  <si>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</si>
  <si>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</si>
  <si>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</si>
  <si>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</si>
  <si>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</si>
  <si>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</si>
  <si>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</si>
  <si>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</si>
  <si>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</si>
  <si>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</si>
  <si>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</si>
  <si>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</si>
  <si>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</si>
  <si>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</si>
  <si>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</si>
  <si>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</si>
  <si>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</si>
  <si>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</si>
  <si>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</si>
  <si>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</si>
  <si>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</si>
  <si>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</si>
  <si>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</si>
  <si>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</si>
  <si>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</si>
  <si>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</si>
  <si>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</si>
  <si>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</si>
  <si>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</si>
  <si>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</si>
  <si>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</si>
  <si>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</si>
  <si>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</si>
  <si>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</si>
  <si>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</si>
  <si>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</si>
  <si>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</si>
  <si>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</si>
  <si>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</si>
  <si>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</si>
  <si>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</si>
  <si>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</si>
  <si>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</si>
  <si>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</si>
  <si>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</si>
  <si>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</si>
  <si>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</si>
  <si>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</si>
  <si>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</si>
  <si>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</si>
  <si>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</si>
  <si>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</si>
  <si>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</si>
  <si>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</si>
  <si>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</si>
  <si>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</si>
  <si>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</si>
  <si>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</si>
  <si>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</si>
  <si>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</si>
  <si>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</si>
  <si>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</si>
  <si>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</si>
  <si>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</si>
  <si>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</si>
  <si>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</si>
  <si>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</si>
  <si>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</si>
  <si>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</si>
  <si>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</si>
  <si>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</si>
  <si>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</si>
  <si>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</si>
  <si>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</si>
  <si>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</si>
  <si>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</si>
  <si>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</si>
  <si>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</si>
  <si>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</si>
  <si>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</si>
  <si>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</si>
  <si>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</si>
  <si>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</si>
  <si>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</si>
  <si>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</si>
  <si>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</si>
  <si>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</si>
  <si>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</si>
  <si>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</si>
  <si>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</si>
  <si>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</si>
  <si>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</si>
  <si>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</si>
  <si>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</si>
  <si>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</si>
  <si>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</si>
  <si>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</si>
  <si>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</si>
  <si>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</si>
  <si>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</si>
  <si>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</si>
  <si>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</si>
  <si>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</si>
  <si>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</si>
  <si>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</si>
  <si>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</si>
  <si>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</si>
  <si>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</si>
  <si>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</si>
  <si>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</si>
  <si>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</si>
  <si>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</si>
  <si>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</si>
  <si>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</si>
  <si>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</si>
  <si>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</si>
  <si>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</si>
  <si>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</si>
  <si>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</si>
  <si>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</si>
  <si>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</si>
  <si>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</si>
  <si>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</si>
  <si>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</si>
  <si>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</si>
  <si>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</si>
  <si>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</si>
  <si>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</si>
  <si>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</si>
  <si>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</si>
  <si>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</si>
  <si>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</si>
  <si>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</si>
  <si>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</si>
  <si>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</si>
  <si>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</si>
  <si>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</si>
  <si>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</si>
  <si>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</si>
  <si>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</si>
  <si>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</si>
  <si>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</si>
  <si>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</si>
  <si>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</si>
  <si>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</si>
  <si>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</si>
  <si>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</si>
  <si>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</si>
  <si>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</si>
  <si>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</si>
  <si>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</si>
  <si>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</si>
  <si>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</si>
  <si>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</si>
  <si>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</si>
  <si>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</si>
  <si>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</si>
  <si>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</si>
  <si>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</si>
  <si>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</si>
  <si>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</si>
  <si>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</si>
  <si>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</si>
  <si>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</si>
  <si>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</si>
  <si>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</si>
  <si>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</si>
  <si>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</si>
  <si>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</si>
  <si>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</si>
  <si>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</si>
  <si>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</si>
  <si>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</si>
  <si>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</si>
  <si>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</si>
  <si>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</si>
  <si>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</si>
  <si>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</si>
  <si>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</si>
  <si>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</si>
  <si>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</si>
  <si>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</si>
  <si>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</si>
  <si>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</si>
  <si>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</si>
  <si>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</si>
  <si>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</si>
  <si>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</si>
  <si>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</si>
  <si>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</si>
  <si>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</si>
  <si>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</si>
  <si>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</si>
  <si>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</si>
  <si>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</si>
  <si>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</si>
  <si>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</si>
  <si>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</si>
  <si>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</si>
  <si>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</si>
  <si>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</si>
  <si>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</si>
  <si>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</si>
  <si>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</si>
  <si>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</si>
  <si>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</si>
  <si>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</si>
  <si>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</si>
  <si>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</si>
  <si>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</si>
  <si>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</si>
  <si>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</si>
  <si>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</si>
  <si>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</si>
  <si>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</si>
  <si>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</si>
  <si>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</si>
  <si>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</si>
  <si>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</si>
  <si>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</si>
  <si>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</si>
  <si>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</si>
  <si>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</si>
  <si>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</si>
  <si>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</si>
  <si>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</si>
  <si>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</si>
  <si>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</si>
  <si>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</si>
  <si>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</si>
  <si>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</si>
  <si>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</si>
  <si>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</si>
  <si>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</si>
  <si>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</si>
  <si>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</si>
  <si>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</si>
  <si>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</si>
  <si>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</si>
  <si>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</si>
  <si>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</si>
  <si>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</si>
  <si>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</si>
  <si>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</si>
  <si>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</si>
  <si>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</si>
  <si>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</si>
  <si>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</si>
  <si>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</si>
  <si>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</si>
  <si>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</si>
  <si>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</si>
  <si>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</si>
  <si>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</si>
  <si>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</si>
  <si>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</si>
  <si>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</si>
  <si>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</si>
  <si>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</si>
  <si>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</si>
  <si>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</si>
  <si>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</si>
  <si>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</si>
  <si>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</si>
  <si>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</si>
  <si>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</si>
  <si>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</si>
  <si>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</si>
  <si>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</si>
  <si>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</si>
  <si>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</si>
  <si>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</si>
  <si>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</si>
  <si>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</si>
  <si>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</si>
  <si>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</si>
  <si>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</si>
  <si>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</si>
  <si>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</si>
  <si>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</si>
  <si>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</si>
  <si>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</si>
  <si>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</si>
  <si>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</si>
  <si>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</si>
  <si>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</si>
  <si>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</si>
  <si>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</si>
  <si>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</si>
  <si>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</si>
  <si>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</si>
  <si>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</si>
  <si>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</si>
  <si>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</si>
  <si>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</si>
  <si>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</si>
  <si>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</si>
  <si>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</si>
  <si>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</si>
  <si>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</si>
  <si>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</si>
  <si>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</si>
  <si>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</si>
  <si>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</si>
  <si>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</si>
  <si>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</si>
  <si>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</si>
  <si>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</si>
  <si>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</si>
  <si>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</si>
  <si>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</si>
  <si>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</si>
  <si>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</si>
  <si>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</si>
  <si>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</si>
  <si>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</si>
  <si>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</si>
  <si>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</si>
  <si>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</si>
  <si>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</si>
  <si>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</si>
  <si>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</si>
  <si>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</si>
  <si>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</si>
  <si>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</si>
  <si>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</si>
  <si>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</si>
  <si>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</si>
  <si>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</si>
  <si>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</si>
  <si>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</si>
  <si>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</si>
  <si>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</si>
  <si>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</si>
  <si>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</si>
  <si>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</si>
  <si>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</si>
  <si>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</si>
  <si>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</si>
  <si>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</si>
  <si>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</si>
  <si>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</si>
  <si>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</si>
  <si>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</si>
  <si>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</si>
  <si>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</si>
  <si>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</si>
  <si>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</si>
  <si>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</si>
  <si>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</si>
  <si>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</si>
  <si>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</si>
  <si>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</si>
  <si>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</si>
  <si>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</si>
  <si>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</si>
  <si>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</si>
  <si>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</si>
  <si>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</si>
  <si>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</si>
  <si>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</si>
  <si>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</si>
  <si>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</si>
  <si>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</si>
  <si>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</si>
  <si>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</si>
  <si>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</si>
  <si>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</si>
  <si>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</si>
  <si>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</si>
  <si>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</si>
  <si>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</si>
  <si>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</si>
  <si>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</si>
  <si>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</si>
  <si>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</si>
  <si>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</si>
  <si>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</si>
  <si>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</si>
  <si>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</si>
  <si>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</si>
  <si>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</si>
  <si>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</si>
  <si>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</si>
  <si>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</si>
  <si>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</si>
  <si>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</si>
  <si>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</si>
  <si>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</si>
  <si>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</si>
  <si>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</si>
  <si>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</si>
  <si>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</si>
  <si>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</si>
  <si>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</si>
  <si>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</si>
  <si>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</si>
  <si>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</si>
  <si>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</si>
  <si>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</si>
  <si>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</si>
  <si>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</si>
  <si>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</si>
  <si>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</si>
  <si>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</si>
  <si>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</si>
  <si>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</si>
  <si>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</si>
  <si>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</si>
  <si>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</si>
  <si>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</si>
  <si>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</si>
  <si>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</si>
  <si>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</si>
  <si>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</si>
  <si>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</si>
  <si>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</si>
  <si>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</si>
  <si>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</si>
  <si>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</si>
  <si>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</si>
  <si>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</si>
  <si>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</si>
  <si>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</si>
  <si>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</si>
  <si>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</si>
  <si>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</si>
  <si>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</si>
  <si>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</si>
  <si>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</si>
  <si>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</si>
  <si>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</si>
  <si>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</si>
  <si>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</si>
  <si>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</si>
  <si>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</si>
  <si>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</si>
  <si>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</si>
  <si>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</si>
  <si>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</si>
  <si>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</si>
  <si>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</si>
  <si>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</si>
  <si>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</si>
  <si>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</si>
  <si>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</si>
  <si>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</si>
  <si>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</si>
  <si>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</si>
  <si>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</si>
  <si>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</si>
  <si>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</si>
  <si>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</si>
  <si>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</si>
  <si>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</si>
  <si>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</si>
  <si>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</si>
  <si>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</si>
  <si>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</si>
  <si>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</si>
  <si>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</si>
  <si>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</si>
  <si>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</si>
  <si>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</si>
  <si>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</si>
  <si>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</si>
  <si>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</si>
  <si>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</si>
  <si>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</si>
  <si>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</si>
  <si>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</si>
  <si>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</si>
  <si>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</si>
  <si>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</si>
  <si>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</si>
  <si>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</si>
  <si>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</si>
  <si>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</si>
  <si>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</si>
  <si>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</si>
  <si>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</si>
  <si>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</si>
  <si>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</si>
  <si>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</si>
  <si>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</si>
  <si>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</si>
  <si>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</si>
  <si>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</si>
  <si>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</si>
  <si>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</si>
  <si>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</si>
  <si>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</si>
  <si>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</si>
  <si>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</si>
  <si>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</si>
  <si>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</si>
  <si>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</si>
  <si>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</si>
  <si>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</si>
  <si>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</si>
  <si>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</si>
  <si>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</si>
  <si>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</si>
  <si>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</si>
  <si>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</si>
  <si>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</si>
  <si>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</si>
  <si>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</si>
  <si>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</si>
  <si>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</si>
  <si>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</si>
  <si>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</si>
  <si>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</si>
  <si>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</si>
  <si>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</si>
  <si>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</si>
  <si>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</si>
  <si>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</si>
  <si>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</si>
  <si>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</si>
  <si>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</si>
  <si>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</si>
  <si>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</si>
  <si>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</si>
  <si>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</si>
  <si>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</si>
  <si>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</si>
  <si>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</si>
  <si>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</si>
  <si>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</si>
  <si>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</si>
  <si>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</si>
  <si>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</si>
  <si>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</si>
  <si>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</si>
  <si>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</si>
  <si>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</si>
  <si>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</si>
  <si>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</si>
  <si>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</si>
  <si>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</si>
  <si>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</si>
  <si>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</si>
  <si>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</si>
  <si>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</si>
  <si>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</si>
  <si>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</si>
  <si>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</si>
  <si>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</si>
  <si>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</si>
  <si>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</si>
  <si>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</si>
  <si>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</si>
  <si>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</si>
  <si>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</si>
  <si>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</si>
  <si>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</si>
  <si>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</si>
  <si>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</si>
  <si>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</si>
  <si>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</si>
  <si>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</si>
  <si>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</si>
  <si>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</si>
  <si>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</si>
  <si>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</si>
  <si>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</si>
  <si>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</si>
  <si>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</si>
  <si>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</si>
  <si>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</si>
  <si>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</si>
  <si>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</si>
  <si>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</si>
  <si>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</si>
  <si>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</si>
  <si>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</si>
  <si>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</si>
  <si>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</si>
  <si>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</si>
  <si>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</si>
  <si>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</si>
  <si>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</si>
  <si>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</si>
  <si>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</si>
  <si>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</si>
  <si>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</si>
  <si>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</si>
  <si>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</si>
  <si>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</si>
  <si>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</si>
  <si>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</si>
  <si>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</si>
  <si>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</si>
  <si>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</si>
  <si>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</si>
  <si>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</si>
  <si>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</si>
  <si>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</si>
  <si>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</si>
  <si>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</si>
  <si>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</si>
  <si>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</si>
  <si>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</si>
  <si>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</si>
  <si>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</si>
  <si>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</si>
  <si>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</si>
  <si>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</si>
  <si>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</si>
  <si>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</si>
  <si>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</si>
  <si>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</si>
  <si>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</si>
  <si>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</si>
  <si>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</si>
  <si>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</si>
  <si>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</si>
  <si>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</si>
  <si>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</si>
  <si>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</si>
  <si>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</si>
  <si>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</si>
  <si>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</si>
  <si>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</si>
  <si>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</si>
  <si>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</si>
  <si>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</si>
  <si>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</si>
  <si>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</si>
  <si>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</si>
  <si>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</si>
  <si>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</si>
  <si>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</si>
  <si>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</si>
  <si>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</si>
  <si>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</si>
  <si>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</si>
  <si>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</si>
  <si>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</si>
  <si>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</si>
  <si>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</si>
  <si>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</si>
  <si>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</si>
  <si>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</si>
  <si>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</si>
  <si>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</si>
  <si>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</si>
  <si>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</si>
  <si>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</si>
  <si>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</si>
  <si>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</si>
  <si>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</si>
  <si>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</si>
  <si>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</si>
  <si>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</si>
  <si>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</si>
  <si>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</si>
  <si>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</si>
  <si>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</si>
  <si>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</si>
  <si>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</si>
  <si>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</si>
  <si>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</si>
  <si>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</si>
  <si>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</si>
  <si>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</si>
  <si>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</si>
  <si>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</si>
  <si>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</si>
  <si>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</si>
  <si>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</si>
  <si>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</si>
  <si>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</si>
  <si>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</si>
  <si>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</si>
  <si>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</si>
  <si>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</si>
  <si>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</si>
  <si>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</si>
  <si>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</si>
  <si>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</si>
  <si>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</si>
  <si>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</si>
  <si>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</si>
  <si>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</si>
  <si>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</si>
  <si>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</si>
  <si>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</si>
  <si>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</si>
  <si>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</si>
  <si>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</si>
  <si>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</si>
  <si>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</si>
  <si>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</si>
  <si>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</si>
  <si>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</si>
  <si>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</si>
  <si>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</si>
  <si>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</si>
  <si>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</si>
  <si>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</si>
  <si>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</si>
  <si>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</si>
  <si>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</si>
  <si>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</si>
  <si>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</si>
  <si>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</si>
  <si>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</si>
  <si>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</si>
  <si>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</si>
  <si>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</si>
  <si>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</si>
  <si>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</si>
  <si>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</si>
  <si>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</si>
  <si>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</si>
  <si>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</si>
  <si>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</si>
  <si>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</si>
  <si>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</si>
  <si>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</si>
  <si>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</si>
  <si>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</si>
  <si>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</si>
  <si>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</si>
  <si>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</si>
  <si>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</si>
  <si>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</si>
  <si>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</si>
  <si>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</si>
  <si>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</si>
  <si>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</si>
  <si>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</si>
  <si>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</si>
  <si>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</si>
  <si>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</si>
  <si>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</si>
  <si>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</si>
  <si>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</si>
  <si>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</si>
  <si>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</si>
  <si>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</si>
  <si>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</si>
  <si>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</si>
  <si>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</si>
  <si>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</si>
  <si>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</si>
  <si>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</si>
  <si>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</si>
  <si>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</si>
  <si>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</si>
  <si>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</si>
  <si>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</si>
  <si>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</si>
  <si>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</si>
  <si>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</si>
  <si>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</si>
  <si>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</si>
  <si>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</si>
  <si>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</si>
  <si>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</si>
  <si>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</si>
  <si>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</si>
  <si>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</si>
  <si>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</si>
  <si>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</si>
  <si>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</si>
  <si>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</si>
  <si>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</si>
  <si>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</si>
  <si>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</si>
  <si>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</si>
  <si>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</si>
  <si>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</si>
  <si>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</si>
  <si>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</si>
  <si>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</si>
  <si>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</si>
  <si>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</si>
  <si>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</si>
  <si>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</si>
  <si>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</si>
  <si>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</si>
  <si>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</si>
  <si>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</si>
  <si>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</si>
  <si>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</si>
  <si>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</si>
  <si>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</si>
  <si>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</si>
  <si>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</si>
  <si>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</si>
  <si>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</si>
  <si>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</si>
  <si>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</si>
  <si>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</si>
  <si>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</si>
  <si>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</si>
  <si>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</si>
  <si>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</si>
  <si>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</si>
  <si>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</si>
  <si>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</si>
  <si>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</si>
  <si>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</si>
  <si>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</si>
  <si>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</si>
  <si>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</si>
  <si>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</si>
  <si>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</si>
  <si>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</si>
  <si>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</si>
  <si>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</si>
  <si>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</si>
  <si>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</si>
  <si>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</si>
  <si>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</si>
  <si>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</si>
  <si>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</si>
  <si>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</si>
  <si>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</si>
  <si>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</si>
  <si>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</si>
  <si>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</si>
  <si>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</si>
  <si>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</si>
  <si>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</si>
  <si>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</si>
  <si>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</si>
  <si>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</si>
  <si>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</si>
  <si>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</si>
  <si>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</si>
  <si>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</si>
  <si>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</si>
  <si>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</si>
  <si>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</si>
  <si>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</si>
  <si>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</si>
  <si>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</si>
  <si>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</si>
  <si>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</si>
  <si>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</si>
  <si>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</si>
  <si>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</si>
  <si>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</si>
  <si>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</si>
  <si>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</si>
  <si>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</si>
  <si>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</si>
  <si>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</si>
  <si>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</si>
  <si>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</si>
  <si>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</si>
  <si>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</si>
  <si>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</si>
  <si>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</si>
  <si>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</si>
  <si>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</si>
  <si>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</si>
  <si>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</si>
  <si>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</si>
  <si>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</si>
  <si>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</si>
  <si>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</si>
  <si>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</si>
  <si>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</si>
  <si>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</si>
  <si>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</si>
  <si>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</si>
  <si>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</si>
  <si>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</si>
  <si>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</si>
  <si>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</si>
  <si>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</si>
  <si>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</si>
  <si>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</si>
  <si>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</si>
  <si>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</si>
  <si>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</si>
  <si>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</si>
  <si>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</si>
  <si>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</si>
  <si>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</si>
  <si>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</si>
  <si>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</si>
  <si>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</si>
  <si>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</si>
  <si>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</si>
  <si>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</si>
  <si>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</si>
  <si>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</si>
  <si>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</si>
  <si>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</si>
  <si>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</si>
  <si>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</si>
  <si>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</si>
  <si>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</si>
  <si>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</si>
  <si>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</si>
  <si>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</si>
  <si>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</si>
  <si>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</si>
  <si>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</si>
  <si>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</si>
  <si>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</si>
  <si>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</si>
  <si>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</si>
  <si>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</si>
  <si>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</si>
  <si>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</si>
  <si>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</si>
  <si>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</si>
  <si>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</si>
  <si>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</si>
  <si>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</si>
  <si>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</si>
  <si>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</si>
  <si>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</si>
  <si>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</si>
  <si>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</si>
  <si>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</si>
  <si>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</si>
  <si>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</si>
  <si>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</si>
  <si>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</si>
  <si>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</si>
  <si>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</si>
  <si>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</si>
  <si>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</si>
  <si>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</si>
  <si>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</si>
  <si>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</si>
  <si>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</si>
  <si>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</si>
  <si>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</si>
  <si>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</si>
  <si>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</si>
  <si>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</si>
  <si>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</si>
  <si>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</si>
  <si>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</si>
  <si>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</si>
  <si>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</si>
  <si>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</si>
  <si>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</si>
  <si>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</si>
  <si>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</si>
  <si>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</si>
  <si>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</si>
  <si>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</si>
  <si>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</si>
  <si>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</si>
  <si>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</si>
  <si>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</si>
  <si>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</si>
  <si>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</si>
  <si>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</si>
  <si>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</si>
  <si>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</si>
  <si>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</si>
  <si>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</si>
  <si>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</si>
  <si>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</si>
  <si>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</si>
  <si>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</si>
  <si>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</si>
  <si>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</si>
  <si>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</si>
  <si>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</si>
  <si>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</si>
  <si>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</si>
  <si>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</si>
  <si>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</si>
  <si>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</si>
  <si>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</si>
  <si>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</si>
  <si>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</si>
  <si>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</si>
  <si>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</si>
  <si>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</si>
  <si>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</si>
  <si>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</si>
  <si>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</si>
  <si>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</si>
  <si>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</si>
  <si>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</si>
  <si>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</si>
  <si>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</si>
  <si>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</si>
  <si>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</si>
  <si>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</si>
  <si>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</si>
  <si>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</si>
  <si>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</si>
  <si>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</si>
  <si>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</si>
  <si>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</si>
  <si>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</si>
  <si>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</si>
  <si>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</si>
  <si>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</si>
  <si>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</si>
  <si>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</si>
  <si>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</si>
  <si>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</si>
  <si>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</si>
  <si>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</si>
  <si>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</si>
  <si>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</si>
  <si>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</si>
  <si>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</si>
  <si>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</si>
  <si>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</si>
  <si>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</si>
  <si>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</si>
  <si>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</si>
  <si>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</si>
  <si>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</si>
  <si>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</si>
  <si>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</si>
  <si>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</si>
  <si>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</si>
  <si>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</si>
  <si>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</si>
  <si>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</si>
  <si>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</si>
  <si>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</si>
  <si>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</si>
  <si>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</si>
  <si>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</si>
  <si>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</si>
  <si>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</si>
  <si>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</si>
  <si>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</si>
  <si>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</si>
  <si>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</si>
  <si>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</si>
  <si>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</si>
  <si>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</si>
  <si>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</si>
  <si>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</si>
  <si>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</si>
  <si>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</si>
  <si>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</si>
  <si>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</si>
  <si>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</si>
  <si>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</si>
  <si>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</si>
  <si>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</si>
  <si>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</si>
  <si>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</si>
  <si>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</si>
  <si>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</si>
  <si>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</si>
  <si>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</si>
  <si>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</si>
  <si>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</si>
  <si>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</si>
  <si>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</si>
  <si>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</si>
  <si>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</si>
  <si>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</si>
  <si>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</si>
  <si>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</si>
  <si>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</si>
  <si>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</si>
  <si>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</si>
  <si>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</si>
  <si>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</si>
  <si>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</si>
  <si>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</si>
  <si>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</si>
  <si>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</si>
  <si>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</si>
  <si>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</si>
  <si>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</si>
  <si>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</si>
  <si>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</si>
  <si>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</si>
  <si>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</si>
  <si>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</si>
  <si>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</si>
  <si>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</si>
  <si>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</si>
  <si>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</si>
  <si>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</si>
  <si>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</si>
  <si>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</si>
  <si>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</si>
  <si>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</si>
  <si>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</si>
  <si>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</si>
  <si>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</si>
  <si>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</si>
  <si>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</si>
  <si>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</si>
  <si>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</si>
  <si>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</si>
  <si>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</si>
  <si>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</si>
  <si>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</si>
  <si>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</si>
  <si>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</si>
  <si>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</si>
  <si>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</si>
  <si>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</si>
  <si>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</si>
  <si>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</si>
  <si>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</si>
  <si>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</si>
  <si>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</si>
  <si>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</si>
  <si>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</si>
  <si>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</si>
  <si>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</si>
  <si>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</si>
  <si>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</si>
  <si>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</si>
  <si>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</si>
  <si>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</si>
  <si>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</si>
  <si>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</si>
  <si>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</si>
  <si>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</si>
  <si>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</si>
  <si>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</si>
  <si>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</si>
  <si>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</si>
  <si>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</si>
  <si>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</si>
  <si>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</si>
  <si>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</si>
  <si>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</si>
  <si>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</si>
  <si>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</si>
  <si>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</si>
  <si>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</si>
  <si>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</si>
  <si>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</si>
  <si>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</si>
  <si>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</si>
  <si>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</si>
  <si>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</si>
  <si>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</si>
  <si>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</si>
  <si>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</si>
  <si>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</si>
  <si>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</si>
  <si>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</si>
  <si>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</si>
  <si>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</si>
  <si>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</si>
  <si>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</si>
  <si>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</si>
  <si>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</si>
  <si>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</si>
  <si>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</si>
  <si>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</si>
  <si>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</si>
  <si>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</si>
  <si>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</si>
  <si>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</si>
  <si>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</si>
  <si>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</si>
  <si>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</si>
  <si>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</si>
  <si>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</si>
  <si>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</si>
  <si>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</si>
  <si>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</si>
  <si>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</si>
  <si>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</si>
  <si>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</si>
  <si>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</si>
  <si>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</si>
  <si>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</si>
  <si>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</si>
  <si>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</si>
  <si>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</si>
  <si>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</si>
  <si>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</si>
  <si>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</si>
  <si>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</si>
  <si>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</si>
  <si>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</si>
  <si>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</si>
  <si>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</si>
  <si>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</si>
  <si>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</si>
  <si>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</si>
  <si>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</si>
  <si>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</si>
  <si>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</si>
  <si>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</si>
  <si>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</si>
  <si>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</si>
  <si>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</si>
  <si>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</si>
  <si>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</si>
  <si>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</si>
  <si>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</si>
  <si>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</si>
  <si>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</si>
  <si>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</si>
  <si>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</si>
  <si>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</si>
  <si>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</si>
  <si>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</si>
  <si>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</si>
  <si>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</si>
  <si>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</si>
  <si>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</si>
  <si>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</si>
  <si>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</si>
  <si>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</si>
  <si>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</si>
  <si>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</si>
  <si>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</si>
  <si>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</si>
  <si>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</si>
  <si>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</si>
  <si>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</si>
  <si>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</si>
  <si>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</si>
  <si>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</si>
  <si>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</si>
  <si>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</si>
  <si>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</si>
  <si>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</si>
  <si>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</si>
  <si>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</si>
  <si>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</si>
  <si>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</si>
  <si>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</si>
  <si>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</si>
  <si>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</si>
  <si>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</si>
  <si>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</si>
  <si>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</si>
  <si>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</si>
  <si>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</si>
  <si>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</si>
  <si>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</si>
  <si>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</si>
  <si>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</si>
  <si>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</si>
  <si>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</si>
  <si>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</si>
  <si>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</si>
  <si>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</si>
  <si>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</si>
  <si>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</si>
  <si>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</si>
  <si>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</si>
  <si>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</si>
  <si>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</si>
  <si>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</si>
  <si>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</si>
  <si>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</si>
  <si>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</si>
  <si>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</si>
  <si>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</si>
  <si>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</si>
  <si>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</si>
  <si>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</si>
  <si>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</si>
  <si>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</si>
  <si>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</si>
  <si>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</si>
  <si>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</si>
  <si>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</si>
  <si>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</si>
  <si>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</si>
  <si>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</si>
  <si>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</si>
  <si>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</si>
  <si>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</si>
  <si>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</si>
  <si>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</si>
  <si>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</si>
  <si>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</si>
  <si>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</si>
  <si>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</si>
  <si>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</si>
  <si>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</si>
  <si>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</si>
  <si>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</si>
  <si>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</si>
  <si>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</si>
  <si>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</si>
  <si>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</si>
  <si>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</si>
  <si>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</si>
  <si>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</si>
  <si>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</si>
  <si>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</si>
  <si>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</si>
  <si>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</si>
  <si>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</si>
  <si>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</si>
  <si>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</si>
  <si>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</si>
  <si>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</si>
  <si>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</si>
  <si>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</si>
  <si>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</si>
  <si>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</si>
  <si>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</si>
  <si>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</si>
  <si>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</si>
  <si>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</si>
  <si>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</si>
  <si>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</si>
  <si>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</si>
  <si>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</si>
  <si>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</si>
  <si>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</si>
  <si>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</si>
  <si>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</si>
  <si>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</si>
  <si>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</si>
  <si>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</si>
  <si>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</si>
  <si>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</si>
  <si>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</si>
  <si>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</si>
  <si>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</si>
  <si>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</si>
  <si>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</si>
  <si>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</si>
  <si>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</si>
  <si>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</si>
  <si>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</si>
  <si>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</si>
  <si>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</si>
  <si>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</si>
  <si>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</si>
  <si>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</si>
  <si>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</si>
  <si>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</si>
  <si>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</si>
  <si>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</si>
  <si>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</si>
  <si>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</si>
  <si>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</si>
  <si>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</si>
  <si>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</si>
  <si>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</si>
  <si>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</si>
  <si>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</si>
  <si>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</si>
  <si>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</si>
  <si>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</si>
  <si>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</si>
  <si>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</si>
  <si>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</si>
  <si>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</si>
  <si>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</si>
  <si>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</si>
  <si>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</si>
  <si>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</si>
  <si>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</si>
  <si>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</si>
  <si>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</si>
  <si>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</si>
  <si>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</si>
  <si>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</si>
  <si>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</si>
  <si>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</si>
  <si>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</si>
  <si>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</si>
  <si>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</si>
  <si>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</si>
  <si>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</si>
  <si>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</si>
  <si>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</si>
  <si>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</si>
  <si>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</si>
  <si>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</si>
  <si>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</si>
  <si>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</si>
  <si>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</si>
  <si>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</si>
  <si>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</si>
  <si>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</si>
  <si>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</si>
  <si>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</si>
  <si>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</si>
  <si>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</si>
  <si>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</si>
  <si>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</si>
  <si>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</si>
  <si>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</si>
  <si>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</si>
  <si>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</si>
  <si>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</si>
  <si>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</si>
  <si>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</si>
  <si>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</si>
  <si>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</si>
  <si>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</si>
  <si>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</si>
  <si>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</si>
  <si>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</si>
  <si>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</si>
  <si>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</si>
  <si>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</si>
  <si>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</si>
  <si>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</si>
  <si>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</si>
  <si>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</si>
  <si>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</si>
  <si>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</si>
  <si>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</si>
  <si>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</si>
  <si>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</si>
  <si>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</si>
  <si>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</si>
  <si>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</si>
  <si>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</si>
  <si>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</si>
  <si>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</si>
  <si>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</si>
  <si>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</si>
  <si>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</si>
  <si>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</si>
  <si>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</si>
  <si>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</si>
  <si>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</si>
  <si>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</si>
  <si>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</si>
  <si>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</si>
  <si>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</si>
  <si>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</si>
  <si>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</si>
  <si>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</si>
  <si>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</si>
  <si>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</si>
  <si>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</si>
  <si>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</si>
  <si>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</si>
  <si>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</si>
  <si>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</si>
  <si>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</si>
  <si>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</si>
  <si>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</si>
  <si>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</si>
  <si>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</si>
  <si>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</si>
  <si>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</si>
  <si>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</si>
  <si>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</si>
  <si>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</si>
  <si>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</si>
  <si>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</si>
  <si>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</si>
  <si>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</si>
  <si>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</si>
  <si>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</si>
  <si>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</si>
  <si>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</si>
  <si>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</si>
  <si>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</si>
  <si>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</si>
  <si>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</si>
  <si>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</si>
  <si>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</si>
  <si>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</si>
  <si>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</si>
  <si>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</si>
  <si>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</si>
  <si>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</si>
  <si>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</si>
  <si>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</si>
  <si>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</si>
  <si>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</si>
  <si>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</si>
  <si>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</si>
  <si>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</si>
  <si>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</si>
  <si>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</si>
  <si>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</si>
  <si>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</si>
  <si>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</si>
  <si>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</si>
  <si>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</si>
  <si>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</si>
  <si>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</si>
  <si>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</si>
  <si>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</si>
  <si>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</si>
  <si>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</si>
  <si>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</si>
  <si>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</si>
  <si>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</si>
  <si>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</si>
  <si>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</si>
  <si>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</si>
  <si>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</si>
  <si>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</si>
  <si>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</si>
  <si>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</si>
  <si>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</si>
  <si>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</si>
  <si>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</si>
  <si>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</si>
  <si>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</si>
  <si>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</si>
  <si>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</si>
  <si>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</si>
  <si>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</si>
  <si>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</si>
  <si>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</si>
  <si>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</si>
  <si>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</si>
  <si>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</si>
  <si>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</si>
  <si>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</si>
  <si>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</si>
  <si>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</si>
  <si>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</si>
  <si>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</si>
  <si>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</si>
  <si>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</si>
  <si>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</si>
  <si>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</si>
  <si>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</si>
  <si>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</si>
  <si>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</si>
  <si>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</si>
  <si>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</si>
  <si>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</si>
  <si>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</si>
  <si>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</si>
  <si>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</si>
  <si>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</si>
  <si>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</si>
  <si>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</si>
  <si>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</si>
  <si>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</si>
  <si>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</si>
  <si>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</si>
  <si>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</si>
  <si>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</si>
  <si>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</si>
  <si>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</si>
  <si>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</si>
  <si>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</si>
  <si>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</si>
  <si>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</si>
  <si>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</si>
  <si>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</si>
  <si>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</si>
  <si>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</si>
  <si>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</si>
  <si>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</si>
  <si>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</si>
  <si>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</si>
  <si>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</si>
  <si>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</si>
  <si>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</si>
  <si>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</si>
  <si>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</si>
  <si>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</si>
  <si>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</si>
  <si>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</si>
  <si>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</si>
  <si>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</si>
  <si>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</si>
  <si>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</si>
  <si>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</si>
  <si>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</si>
  <si>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</si>
  <si>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</si>
  <si>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</si>
  <si>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</si>
  <si>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</si>
  <si>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</si>
  <si>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</si>
  <si>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</si>
  <si>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</si>
  <si>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</si>
  <si>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</si>
  <si>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</si>
  <si>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</si>
  <si>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</si>
  <si>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</si>
  <si>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</si>
  <si>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</si>
  <si>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</si>
  <si>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</si>
  <si>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</si>
  <si>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</si>
  <si>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</si>
  <si>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</si>
  <si>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</si>
  <si>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</si>
  <si>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</si>
  <si>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</si>
  <si>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</si>
  <si>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</si>
  <si>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</si>
  <si>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</si>
  <si>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</si>
  <si>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</si>
  <si>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</si>
  <si>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</si>
  <si>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</si>
  <si>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</si>
  <si>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</si>
  <si>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</si>
  <si>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</si>
  <si>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</si>
  <si>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</si>
  <si>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</si>
  <si>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</si>
  <si>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</si>
  <si>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</si>
  <si>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</si>
  <si>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</si>
  <si>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</si>
  <si>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</si>
  <si>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</si>
  <si>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</si>
  <si>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</si>
  <si>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</si>
  <si>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</si>
  <si>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</si>
  <si>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</si>
  <si>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</si>
  <si>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</si>
  <si>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</si>
  <si>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</si>
  <si>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</si>
  <si>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</si>
  <si>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</si>
  <si>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</si>
  <si>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</si>
  <si>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</si>
  <si>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</si>
  <si>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</si>
  <si>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</si>
  <si>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</si>
  <si>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</si>
  <si>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</si>
  <si>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</si>
  <si>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</si>
  <si>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</si>
  <si>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</si>
  <si>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</si>
  <si>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</si>
  <si>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</si>
  <si>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</si>
  <si>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</si>
  <si>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</si>
  <si>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</si>
  <si>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</si>
  <si>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</si>
  <si>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</si>
  <si>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</si>
  <si>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</si>
  <si>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</si>
  <si>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</si>
  <si>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</si>
  <si>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</si>
  <si>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</si>
  <si>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</si>
  <si>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</si>
  <si>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</si>
  <si>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</si>
  <si>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</si>
  <si>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</si>
  <si>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</si>
  <si>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</si>
  <si>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</si>
  <si>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</si>
  <si>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</si>
  <si>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</si>
  <si>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</si>
  <si>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</si>
  <si>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</si>
  <si>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</si>
  <si>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</si>
  <si>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</si>
  <si>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</si>
  <si>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</si>
  <si>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</si>
  <si>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</si>
  <si>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</si>
  <si>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</si>
  <si>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</si>
  <si>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</si>
  <si>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</si>
  <si>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</si>
  <si>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</si>
  <si>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</si>
  <si>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</si>
  <si>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</si>
  <si>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</si>
  <si>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</si>
  <si>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</si>
  <si>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</si>
  <si>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</si>
  <si>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</si>
  <si>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</si>
  <si>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</si>
  <si>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</si>
  <si>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</si>
  <si>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</si>
  <si>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</si>
  <si>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</si>
  <si>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</si>
  <si>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</si>
  <si>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</si>
  <si>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</si>
  <si>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</si>
  <si>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</si>
  <si>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</si>
  <si>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</si>
  <si>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</si>
  <si>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</si>
  <si>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</si>
  <si>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</si>
  <si>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</si>
  <si>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</si>
  <si>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</si>
  <si>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</si>
  <si>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</si>
  <si>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</si>
  <si>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</si>
  <si>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</si>
  <si>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</si>
  <si>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</si>
  <si>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</si>
  <si>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</si>
  <si>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</si>
  <si>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</si>
  <si>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</si>
  <si>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</si>
  <si>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</si>
  <si>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</si>
  <si>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</si>
  <si>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</si>
  <si>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</si>
  <si>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</si>
  <si>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</si>
  <si>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</si>
  <si>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</si>
  <si>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</si>
  <si>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</si>
  <si>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</si>
  <si>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</si>
  <si>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</si>
  <si>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</si>
  <si>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</si>
  <si>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</si>
  <si>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</si>
  <si>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</si>
  <si>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</si>
  <si>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</si>
  <si>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</si>
  <si>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</si>
  <si>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</si>
  <si>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</si>
  <si>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</si>
  <si>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</si>
  <si>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</si>
  <si>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</si>
  <si>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</si>
  <si>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</si>
  <si>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</si>
  <si>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</si>
  <si>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</si>
  <si>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</si>
  <si>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</si>
  <si>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</si>
  <si>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</si>
  <si>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</si>
  <si>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</si>
  <si>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</si>
  <si>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</si>
  <si>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</si>
  <si>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</si>
  <si>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</si>
  <si>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</si>
  <si>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</si>
  <si>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</si>
  <si>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</si>
  <si>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</si>
  <si>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</si>
  <si>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</si>
  <si>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</si>
  <si>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</si>
  <si>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</si>
  <si>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</si>
  <si>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</si>
  <si>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</si>
  <si>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</si>
  <si>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</si>
  <si>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</si>
  <si>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</si>
  <si>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</si>
  <si>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</si>
  <si>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</si>
  <si>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</si>
  <si>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</si>
  <si>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</si>
  <si>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</si>
  <si>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</si>
  <si>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</si>
  <si>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</si>
  <si>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</si>
  <si>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</si>
  <si>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</si>
  <si>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</si>
  <si>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</si>
  <si>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</si>
  <si>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</si>
  <si>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</si>
  <si>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</si>
  <si>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</si>
  <si>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</si>
  <si>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</si>
  <si>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</si>
  <si>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</si>
  <si>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</si>
  <si>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</si>
  <si>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</si>
  <si>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</si>
  <si>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</si>
  <si>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</si>
  <si>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</si>
  <si>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</si>
  <si>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</si>
  <si>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</si>
  <si>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</si>
  <si>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</si>
  <si>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</si>
  <si>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</si>
  <si>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</si>
  <si>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</si>
  <si>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</si>
  <si>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</si>
  <si>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</si>
  <si>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</si>
  <si>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</si>
  <si>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</si>
  <si>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</si>
  <si>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</si>
  <si>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</si>
  <si>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</si>
  <si>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</si>
  <si>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</si>
  <si>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</si>
  <si>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</si>
  <si>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</si>
  <si>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</si>
  <si>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</si>
  <si>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</si>
  <si>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</si>
  <si>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</si>
  <si>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</si>
  <si>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</si>
  <si>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</si>
  <si>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</si>
  <si>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</si>
  <si>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</si>
  <si>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</si>
  <si>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</si>
  <si>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</si>
  <si>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</si>
  <si>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</si>
  <si>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</si>
  <si>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</si>
  <si>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</si>
  <si>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</si>
  <si>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</si>
  <si>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</si>
  <si>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</si>
  <si>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</si>
  <si>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</si>
  <si>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</si>
  <si>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</si>
  <si>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</si>
  <si>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</si>
  <si>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</si>
  <si>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</si>
  <si>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</si>
  <si>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</si>
  <si>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</si>
  <si>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</si>
  <si>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</si>
  <si>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</si>
  <si>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</si>
  <si>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</si>
  <si>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</si>
  <si>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</si>
  <si>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</si>
  <si>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</si>
  <si>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</si>
  <si>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</si>
  <si>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</si>
  <si>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</si>
  <si>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</si>
  <si>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</si>
  <si>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</si>
  <si>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</si>
  <si>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</si>
  <si>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</si>
  <si>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</si>
  <si>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</si>
  <si>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</si>
  <si>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</si>
  <si>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</si>
  <si>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</si>
  <si>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</si>
  <si>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</si>
  <si>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</si>
  <si>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</si>
  <si>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</si>
  <si>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</si>
  <si>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</si>
  <si>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</si>
  <si>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</si>
  <si>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</si>
  <si>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</si>
  <si>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</si>
  <si>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</si>
  <si>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</si>
  <si>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</si>
  <si>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</si>
  <si>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</si>
  <si>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</si>
  <si>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</si>
  <si>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</si>
  <si>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</si>
  <si>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</si>
  <si>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</si>
  <si>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</si>
  <si>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</si>
  <si>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</si>
  <si>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</si>
  <si>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</si>
  <si>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</si>
  <si>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</si>
  <si>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</si>
  <si>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</si>
  <si>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</si>
  <si>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</si>
  <si>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</si>
  <si>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</si>
  <si>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</si>
  <si>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</si>
  <si>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</si>
  <si>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</si>
  <si>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</si>
  <si>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</si>
  <si>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</si>
  <si>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</si>
  <si>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</si>
  <si>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</si>
  <si>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</si>
  <si>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</si>
  <si>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</si>
  <si>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</si>
  <si>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</si>
  <si>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</si>
  <si>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</si>
  <si>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</si>
  <si>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</si>
  <si>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</si>
  <si>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</si>
  <si>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</si>
  <si>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</si>
  <si>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</si>
  <si>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</si>
  <si>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</si>
  <si>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</si>
  <si>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</si>
  <si>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</si>
  <si>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</si>
  <si>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</si>
  <si>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</si>
  <si>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</si>
  <si>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</si>
  <si>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</si>
  <si>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</si>
  <si>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</si>
  <si>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</si>
  <si>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</si>
  <si>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</si>
  <si>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</si>
  <si>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</si>
  <si>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</si>
  <si>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</si>
  <si>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</si>
  <si>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</si>
  <si>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</si>
  <si>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</si>
  <si>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</si>
  <si>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</si>
  <si>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</si>
  <si>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</si>
  <si>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</si>
  <si>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</si>
  <si>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</si>
  <si>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</si>
  <si>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</si>
  <si>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</si>
  <si>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</si>
  <si>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</si>
  <si>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</si>
  <si>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</si>
  <si>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</si>
  <si>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</si>
  <si>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</si>
  <si>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</si>
  <si>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</si>
  <si>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</si>
  <si>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</si>
  <si>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</si>
  <si>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</si>
  <si>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</si>
  <si>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</si>
  <si>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</si>
  <si>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</si>
  <si>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</si>
  <si>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</si>
  <si>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</si>
  <si>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</si>
  <si>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</si>
  <si>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</si>
  <si>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</si>
  <si>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</si>
  <si>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</si>
  <si>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</si>
  <si>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</si>
  <si>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</si>
  <si>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</si>
  <si>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</si>
  <si>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</si>
  <si>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</si>
  <si>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</si>
  <si>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</si>
  <si>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</si>
  <si>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</si>
  <si>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</si>
  <si>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</si>
  <si>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</si>
  <si>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</si>
  <si>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</si>
  <si>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</si>
  <si>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</si>
  <si>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</si>
  <si>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</si>
  <si>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</si>
  <si>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</si>
  <si>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</si>
  <si>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</si>
  <si>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</si>
  <si>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</si>
  <si>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</si>
  <si>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</si>
  <si>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</si>
  <si>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</si>
  <si>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</si>
  <si>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</si>
  <si>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</si>
  <si>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</si>
  <si>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</si>
  <si>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</si>
  <si>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</si>
  <si>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</si>
  <si>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</si>
  <si>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</si>
  <si>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</si>
  <si>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</si>
  <si>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</si>
  <si>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</si>
  <si>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</si>
  <si>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</si>
  <si>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</si>
  <si>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</si>
  <si>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</si>
  <si>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</si>
  <si>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</si>
  <si>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</si>
  <si>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</si>
  <si>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</si>
  <si>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</si>
  <si>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</si>
  <si>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</si>
  <si>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</si>
  <si>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</si>
  <si>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</si>
  <si>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</si>
  <si>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</si>
  <si>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</si>
  <si>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</si>
  <si>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</si>
  <si>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</si>
  <si>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</si>
  <si>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</si>
  <si>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</si>
  <si>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</si>
  <si>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</si>
  <si>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</si>
  <si>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</si>
  <si>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</si>
  <si>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</si>
  <si>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</si>
  <si>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</si>
  <si>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</si>
  <si>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</si>
  <si>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</si>
  <si>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</si>
  <si>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</si>
  <si>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</si>
  <si>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</si>
  <si>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</si>
  <si>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</si>
  <si>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</si>
  <si>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</si>
  <si>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</si>
  <si>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</si>
  <si>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</si>
  <si>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</si>
  <si>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</si>
  <si>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</si>
  <si>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</si>
  <si>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</si>
  <si>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</si>
  <si>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</si>
  <si>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</si>
  <si>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</si>
  <si>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</si>
  <si>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</si>
  <si>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</si>
  <si>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</si>
  <si>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</si>
  <si>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</si>
  <si>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</si>
  <si>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</si>
  <si>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</si>
  <si>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</si>
  <si>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</si>
  <si>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</si>
  <si>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</si>
  <si>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</si>
  <si>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</si>
  <si>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</si>
  <si>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</si>
  <si>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</si>
  <si>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</si>
  <si>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</si>
  <si>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</si>
  <si>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</si>
  <si>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</si>
  <si>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</si>
  <si>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</si>
  <si>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</si>
  <si>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</si>
  <si>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</si>
  <si>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</si>
  <si>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</si>
  <si>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</si>
  <si>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</si>
  <si>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</si>
  <si>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</si>
  <si>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</si>
  <si>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</si>
  <si>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</si>
  <si>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</si>
  <si>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</si>
  <si>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</si>
  <si>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</si>
  <si>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</si>
  <si>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</si>
  <si>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</si>
  <si>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</si>
  <si>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</si>
  <si>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</si>
  <si>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</si>
  <si>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</si>
  <si>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</si>
  <si>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</si>
  <si>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</si>
  <si>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</si>
  <si>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</si>
  <si>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</si>
  <si>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</si>
  <si>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</si>
  <si>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</si>
  <si>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</si>
  <si>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</si>
  <si>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</si>
  <si>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</si>
  <si>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</si>
  <si>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</si>
  <si>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</si>
  <si>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</si>
  <si>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</si>
  <si>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</si>
  <si>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</si>
  <si>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</si>
  <si>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</si>
  <si>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</si>
  <si>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</si>
  <si>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</si>
  <si>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</si>
  <si>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</si>
  <si>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</si>
  <si>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</si>
  <si>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</si>
  <si>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</si>
  <si>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</si>
  <si>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</si>
  <si>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</si>
  <si>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</si>
  <si>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</si>
  <si>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</si>
  <si>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</si>
  <si>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</si>
  <si>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</si>
  <si>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</si>
  <si>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</si>
  <si>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</si>
  <si>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</si>
  <si>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</si>
  <si>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</si>
  <si>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</si>
  <si>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</si>
  <si>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</si>
  <si>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</si>
  <si>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</si>
  <si>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</si>
  <si>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</si>
  <si>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</si>
  <si>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</si>
  <si>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</si>
  <si>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</si>
  <si>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</si>
  <si>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</si>
  <si>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</si>
  <si>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</si>
  <si>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</si>
  <si>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</si>
  <si>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</si>
  <si>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</si>
  <si>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</si>
  <si>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</si>
  <si>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</si>
  <si>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</si>
  <si>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</si>
  <si>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</si>
  <si>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</si>
  <si>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</si>
  <si>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</si>
  <si>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</si>
  <si>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</si>
  <si>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</si>
  <si>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</si>
  <si>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</si>
  <si>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</si>
  <si>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</si>
  <si>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</si>
  <si>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</si>
  <si>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</si>
  <si>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</si>
  <si>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</si>
  <si>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</si>
  <si>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</si>
  <si>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</si>
  <si>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</si>
  <si>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</si>
  <si>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</si>
  <si>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</si>
  <si>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</si>
  <si>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</si>
  <si>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</si>
  <si>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</si>
  <si>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</si>
  <si>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</si>
  <si>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</si>
  <si>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</si>
  <si>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</si>
  <si>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</si>
  <si>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</si>
  <si>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</si>
  <si>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</si>
  <si>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</si>
  <si>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</si>
  <si>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</si>
  <si>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</si>
  <si>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</si>
  <si>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</si>
  <si>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</si>
  <si>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</si>
  <si>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</si>
  <si>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</si>
  <si>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</si>
  <si>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</si>
  <si>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</si>
  <si>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</si>
  <si>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</si>
  <si>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</si>
  <si>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</si>
  <si>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</si>
  <si>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</si>
  <si>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</si>
  <si>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</si>
  <si>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</si>
  <si>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</si>
  <si>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</si>
  <si>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</si>
  <si>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</si>
  <si>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</si>
  <si>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</si>
  <si>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</si>
  <si>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</si>
  <si>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</si>
  <si>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</si>
  <si>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</si>
  <si>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</si>
  <si>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</si>
  <si>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</si>
  <si>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</si>
  <si>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</si>
  <si>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</si>
  <si>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</si>
  <si>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</si>
  <si>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</si>
  <si>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</si>
  <si>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</si>
  <si>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</si>
  <si>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</si>
  <si>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</si>
  <si>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</si>
  <si>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</si>
  <si>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</si>
  <si>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</si>
  <si>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</si>
  <si>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</si>
  <si>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</si>
  <si>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</si>
  <si>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</si>
  <si>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</si>
  <si>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</si>
  <si>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</si>
  <si>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</si>
  <si>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</si>
  <si>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</si>
  <si>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</si>
  <si>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</si>
  <si>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</si>
  <si>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</si>
  <si>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</si>
  <si>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</si>
  <si>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</si>
  <si>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</si>
  <si>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</si>
  <si>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</si>
  <si>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</si>
  <si>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</si>
  <si>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</si>
  <si>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</si>
  <si>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</si>
  <si>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</si>
  <si>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</si>
  <si>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</si>
  <si>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</si>
  <si>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</si>
  <si>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</si>
  <si>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</si>
  <si>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</si>
  <si>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</si>
  <si>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</si>
  <si>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</si>
  <si>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</si>
  <si>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</si>
  <si>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</si>
  <si>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</si>
  <si>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</si>
  <si>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</si>
  <si>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</si>
  <si>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</si>
  <si>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</si>
  <si>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</si>
  <si>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</si>
  <si>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</si>
  <si>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</si>
  <si>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</si>
  <si>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</si>
  <si>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</si>
  <si>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</si>
  <si>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</si>
  <si>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</si>
  <si>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</si>
  <si>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</si>
  <si>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</si>
  <si>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</si>
  <si>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</si>
  <si>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</si>
  <si>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</si>
  <si>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</si>
  <si>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</si>
  <si>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</si>
  <si>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</si>
  <si>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</si>
  <si>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</si>
  <si>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</si>
  <si>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</si>
  <si>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</si>
  <si>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</si>
  <si>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</si>
  <si>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</si>
  <si>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</si>
  <si>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</si>
  <si>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</si>
  <si>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</si>
  <si>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</si>
  <si>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</si>
  <si>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</si>
  <si>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</si>
  <si>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</si>
  <si>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</si>
  <si>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</si>
  <si>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</si>
  <si>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</si>
  <si>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</si>
  <si>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</si>
  <si>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</si>
  <si>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</si>
  <si>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</si>
  <si>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</si>
  <si>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</si>
  <si>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</si>
  <si>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</si>
  <si>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</si>
  <si>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</si>
  <si>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</si>
  <si>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</si>
  <si>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</si>
  <si>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</si>
  <si>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</si>
  <si>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</si>
  <si>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</si>
  <si>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</si>
  <si>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</si>
  <si>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</si>
  <si>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</si>
  <si>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</si>
  <si>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</si>
  <si>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</si>
  <si>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</si>
  <si>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</si>
  <si>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</si>
  <si>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</si>
  <si>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</si>
  <si>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</si>
  <si>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</si>
  <si>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</si>
  <si>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</si>
  <si>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</si>
  <si>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</si>
  <si>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</si>
  <si>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</si>
  <si>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</si>
  <si>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</si>
  <si>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</si>
  <si>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</si>
  <si>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</si>
  <si>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</si>
  <si>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</si>
  <si>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</si>
  <si>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</si>
  <si>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</si>
  <si>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</si>
  <si>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</si>
  <si>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</si>
  <si>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</si>
  <si>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</si>
  <si>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</si>
  <si>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</si>
  <si>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</si>
  <si>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</si>
  <si>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</si>
  <si>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</si>
  <si>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</si>
  <si>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</si>
  <si>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</si>
  <si>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</si>
  <si>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</si>
  <si>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</si>
  <si>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</si>
  <si>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</si>
  <si>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</si>
  <si>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</si>
  <si>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</si>
  <si>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</si>
  <si>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</si>
  <si>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</si>
  <si>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</si>
  <si>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</si>
  <si>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</si>
  <si>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</si>
  <si>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</si>
  <si>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</si>
  <si>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</si>
  <si>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</si>
  <si>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</si>
  <si>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</si>
  <si>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</si>
  <si>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</si>
  <si>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</si>
  <si>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</si>
  <si>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</si>
  <si>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</si>
  <si>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</si>
  <si>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</si>
  <si>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</si>
  <si>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</si>
  <si>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</si>
  <si>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</si>
  <si>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</si>
  <si>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</si>
  <si>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</si>
  <si>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</si>
  <si>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</si>
  <si>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</si>
  <si>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</si>
  <si>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</si>
  <si>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</si>
  <si>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</si>
  <si>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</si>
  <si>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</si>
  <si>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</si>
  <si>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</si>
  <si>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</si>
  <si>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</si>
  <si>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</si>
  <si>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</si>
  <si>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</si>
  <si>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</si>
  <si>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</si>
  <si>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</si>
  <si>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</si>
  <si>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</si>
  <si>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</si>
  <si>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</si>
  <si>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</si>
  <si>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</si>
  <si>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</si>
  <si>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</si>
  <si>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</si>
  <si>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</si>
  <si>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</si>
  <si>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</si>
  <si>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</si>
  <si>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</si>
  <si>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</si>
  <si>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</si>
  <si>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</si>
  <si>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</si>
  <si>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</si>
  <si>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</si>
  <si>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</si>
  <si>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</si>
  <si>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</si>
  <si>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</si>
  <si>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</si>
  <si>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</si>
  <si>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</si>
  <si>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</si>
  <si>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</si>
  <si>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</si>
  <si>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</si>
  <si>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</si>
  <si>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</si>
  <si>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</si>
  <si>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</si>
  <si>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</si>
  <si>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</si>
  <si>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</si>
  <si>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</si>
  <si>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</si>
  <si>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</si>
  <si>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</si>
  <si>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</si>
  <si>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</si>
  <si>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</si>
  <si>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</si>
  <si>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</si>
  <si>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</si>
  <si>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</si>
  <si>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</si>
  <si>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</si>
  <si>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</si>
  <si>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</si>
  <si>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</si>
  <si>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</si>
  <si>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</si>
  <si>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</si>
  <si>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</si>
  <si>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</si>
  <si>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</si>
  <si>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</si>
  <si>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</si>
  <si>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</si>
  <si>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</si>
  <si>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</si>
  <si>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</si>
  <si>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</si>
  <si>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</si>
  <si>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</si>
  <si>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</si>
  <si>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</si>
  <si>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</si>
  <si>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</si>
  <si>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</si>
  <si>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</si>
  <si>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</si>
  <si>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</si>
  <si>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</si>
  <si>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</si>
  <si>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</si>
  <si>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</si>
  <si>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</si>
  <si>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</si>
  <si>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</si>
  <si>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</si>
  <si>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</si>
  <si>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</si>
  <si>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</si>
  <si>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</si>
  <si>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</si>
  <si>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</si>
  <si>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</si>
  <si>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</si>
  <si>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</si>
  <si>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</si>
  <si>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</si>
  <si>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</si>
  <si>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</si>
  <si>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</si>
  <si>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</si>
  <si>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</si>
  <si>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</si>
  <si>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</si>
  <si>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</si>
  <si>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</si>
  <si>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</si>
  <si>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</si>
  <si>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</si>
  <si>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</si>
  <si>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</si>
  <si>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</si>
  <si>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</si>
  <si>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</si>
  <si>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</si>
  <si>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</si>
  <si>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</si>
  <si>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</si>
  <si>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</si>
  <si>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</si>
  <si>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</si>
  <si>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</si>
  <si>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</si>
  <si>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</si>
  <si>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</si>
  <si>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</si>
  <si>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</si>
  <si>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</si>
  <si>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</si>
  <si>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</si>
  <si>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</si>
  <si>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</si>
  <si>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</si>
  <si>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</si>
  <si>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</si>
  <si>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</si>
  <si>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</si>
  <si>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</si>
  <si>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</si>
  <si>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</si>
  <si>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</si>
  <si>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</si>
  <si>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</si>
  <si>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</si>
  <si>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</si>
  <si>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</si>
  <si>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</si>
  <si>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</si>
  <si>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</si>
  <si>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</si>
  <si>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</si>
  <si>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</si>
  <si>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</si>
  <si>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</si>
  <si>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</si>
  <si>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</si>
  <si>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</si>
  <si>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</si>
  <si>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</si>
  <si>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</si>
  <si>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</si>
  <si>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</si>
  <si>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</si>
  <si>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</si>
  <si>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</si>
  <si>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</si>
  <si>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</si>
  <si>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</si>
  <si>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</si>
  <si>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</si>
  <si>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</si>
  <si>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</si>
  <si>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</si>
  <si>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</si>
  <si>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</si>
  <si>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</si>
  <si>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</si>
  <si>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</si>
  <si>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</si>
  <si>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</si>
  <si>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</si>
  <si>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</si>
  <si>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</si>
  <si>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</si>
  <si>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</si>
  <si>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</si>
  <si>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</si>
  <si>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</si>
  <si>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</si>
  <si>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</si>
  <si>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</si>
  <si>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</si>
  <si>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</si>
  <si>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</si>
  <si>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</si>
  <si>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</si>
  <si>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</si>
  <si>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</si>
  <si>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</si>
  <si>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</si>
  <si>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</si>
  <si>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</si>
  <si>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</si>
  <si>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</si>
  <si>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</si>
  <si>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</si>
  <si>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</si>
  <si>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</si>
  <si>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</si>
  <si>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</si>
  <si>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</si>
  <si>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</si>
  <si>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</si>
  <si>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</si>
  <si>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</si>
  <si>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</si>
  <si>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</si>
  <si>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</si>
  <si>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</si>
  <si>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</si>
  <si>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</si>
  <si>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</si>
  <si>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</si>
  <si>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</si>
  <si>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</si>
  <si>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</si>
  <si>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</si>
  <si>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</si>
  <si>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</si>
  <si>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</si>
  <si>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</si>
  <si>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</si>
  <si>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</si>
  <si>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</si>
  <si>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</si>
  <si>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</si>
  <si>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</si>
  <si>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</si>
  <si>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</si>
  <si>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</si>
  <si>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</si>
  <si>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</si>
  <si>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</si>
  <si>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</si>
  <si>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</si>
  <si>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</si>
  <si>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</si>
  <si>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</si>
  <si>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</si>
  <si>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</si>
  <si>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</si>
  <si>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</si>
  <si>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</si>
  <si>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</si>
  <si>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</si>
  <si>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</si>
  <si>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</si>
  <si>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</si>
  <si>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</si>
  <si>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</si>
  <si>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</si>
  <si>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</si>
  <si>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</si>
  <si>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</si>
  <si>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</si>
  <si>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</si>
  <si>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</si>
  <si>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</si>
  <si>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</si>
  <si>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</si>
  <si>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</si>
  <si>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</si>
  <si>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</si>
  <si>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</si>
  <si>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</si>
  <si>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</si>
  <si>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</si>
  <si>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</si>
  <si>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</si>
  <si>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</si>
  <si>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</si>
  <si>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</si>
  <si>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</si>
  <si>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</si>
  <si>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</si>
  <si>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</si>
  <si>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</si>
  <si>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</si>
  <si>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</si>
  <si>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</si>
  <si>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</si>
  <si>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</si>
  <si>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</si>
  <si>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</si>
  <si>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</si>
  <si>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</si>
  <si>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</si>
  <si>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</si>
  <si>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</si>
  <si>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</si>
  <si>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</si>
  <si>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</si>
  <si>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</si>
  <si>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</si>
  <si>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</si>
  <si>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</si>
  <si>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</si>
  <si>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</si>
  <si>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</si>
  <si>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</si>
  <si>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</si>
  <si>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</si>
  <si>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</si>
  <si>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</si>
  <si>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</si>
  <si>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</si>
  <si>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</si>
  <si>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</si>
  <si>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</si>
  <si>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</si>
  <si>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</si>
  <si>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</si>
  <si>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</si>
  <si>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</si>
  <si>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</si>
  <si>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</si>
  <si>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</si>
  <si>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</si>
  <si>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</si>
  <si>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</si>
  <si>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</si>
  <si>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</si>
  <si>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</si>
  <si>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</si>
  <si>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</si>
  <si>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</si>
  <si>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</si>
  <si>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</si>
  <si>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</si>
  <si>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</si>
  <si>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</si>
  <si>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</si>
  <si>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</si>
  <si>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</si>
  <si>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</si>
  <si>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</si>
  <si>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</si>
  <si>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</si>
  <si>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</si>
  <si>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</si>
  <si>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</si>
  <si>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</si>
  <si>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</si>
  <si>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</si>
  <si>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</si>
  <si>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</si>
  <si>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</si>
  <si>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</si>
  <si>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</si>
  <si>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</si>
  <si>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</si>
  <si>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</si>
  <si>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</si>
  <si>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</si>
  <si>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</si>
  <si>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</si>
  <si>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</si>
  <si>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</si>
  <si>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</si>
  <si>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</si>
  <si>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</si>
  <si>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</si>
  <si>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</si>
  <si>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</si>
  <si>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</si>
  <si>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</si>
  <si>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</si>
  <si>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</si>
  <si>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</si>
  <si>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</si>
  <si>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</si>
  <si>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</si>
  <si>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</si>
  <si>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</si>
  <si>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</si>
  <si>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</si>
  <si>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</si>
  <si>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</si>
  <si>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</si>
  <si>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</si>
  <si>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</si>
  <si>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</si>
  <si>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</si>
  <si>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</si>
  <si>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</si>
  <si>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</si>
  <si>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</si>
  <si>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</si>
  <si>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</si>
  <si>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</si>
  <si>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</si>
  <si>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</si>
  <si>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</si>
  <si>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</si>
  <si>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</si>
  <si>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</si>
  <si>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</si>
  <si>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</si>
  <si>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</si>
  <si>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</si>
  <si>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</si>
  <si>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</si>
  <si>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</si>
  <si>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</si>
  <si>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</si>
  <si>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</si>
  <si>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</si>
  <si>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</si>
  <si>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</si>
  <si>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</si>
  <si>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</si>
  <si>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</si>
  <si>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</si>
  <si>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</si>
  <si>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</si>
  <si>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</si>
  <si>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</si>
  <si>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</si>
  <si>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</si>
  <si>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</si>
  <si>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</si>
  <si>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</si>
  <si>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</si>
  <si>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</si>
  <si>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</si>
  <si>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</si>
  <si>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</si>
  <si>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</si>
  <si>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</si>
  <si>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</si>
  <si>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</si>
  <si>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</si>
  <si>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</si>
  <si>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</si>
  <si>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</si>
  <si>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</si>
  <si>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</si>
  <si>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</si>
  <si>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</si>
  <si>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</si>
  <si>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</si>
  <si>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</si>
  <si>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</si>
  <si>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</si>
  <si>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</si>
  <si>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</si>
  <si>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</si>
  <si>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</si>
  <si>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</si>
  <si>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</si>
  <si>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</si>
  <si>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</si>
  <si>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</si>
  <si>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</si>
  <si>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</si>
  <si>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</si>
  <si>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</si>
  <si>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</si>
  <si>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</si>
  <si>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</si>
  <si>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</si>
  <si>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</si>
  <si>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</si>
  <si>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</si>
  <si>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</si>
  <si>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</si>
  <si>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</si>
  <si>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</si>
  <si>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</si>
  <si>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</si>
  <si>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</si>
  <si>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</si>
  <si>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</si>
  <si>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</si>
  <si>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</si>
  <si>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</si>
  <si>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</si>
  <si>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</si>
  <si>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</si>
  <si>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</si>
  <si>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</si>
  <si>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</si>
  <si>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</si>
  <si>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</si>
  <si>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</si>
  <si>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</si>
  <si>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</si>
  <si>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</si>
  <si>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</si>
  <si>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</si>
  <si>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</si>
  <si>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</si>
  <si>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</si>
  <si>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</si>
  <si>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</si>
  <si>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</si>
  <si>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</si>
  <si>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</si>
  <si>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</si>
  <si>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</si>
  <si>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</si>
  <si>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</si>
  <si>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</si>
  <si>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</si>
  <si>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</si>
  <si>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</si>
  <si>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</si>
  <si>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</si>
  <si>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</si>
  <si>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</si>
  <si>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</si>
  <si>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</si>
  <si>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</si>
  <si>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</si>
  <si>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</si>
  <si>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</si>
  <si>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</si>
  <si>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</si>
  <si>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</si>
  <si>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</si>
  <si>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</si>
  <si>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</si>
  <si>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</si>
  <si>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</si>
  <si>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</si>
  <si>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</si>
  <si>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</si>
  <si>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</si>
  <si>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</si>
  <si>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</si>
  <si>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</si>
  <si>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</si>
  <si>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</si>
  <si>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</si>
  <si>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</si>
  <si>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</si>
  <si>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</si>
  <si>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</si>
  <si>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</si>
  <si>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</si>
  <si>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</si>
  <si>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</si>
  <si>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</si>
  <si>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</si>
  <si>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</si>
  <si>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</si>
  <si>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</si>
  <si>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</si>
  <si>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</si>
  <si>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</si>
  <si>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</si>
  <si>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</si>
  <si>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</si>
  <si>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</si>
  <si>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</si>
  <si>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</si>
  <si>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</si>
  <si>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</si>
  <si>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</si>
  <si>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</si>
  <si>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</si>
  <si>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</si>
  <si>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</si>
  <si>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</si>
  <si>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</si>
  <si>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</si>
  <si>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</si>
  <si>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</si>
  <si>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</si>
  <si>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</si>
  <si>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</si>
  <si>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</si>
  <si>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</si>
  <si>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</si>
  <si>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</si>
  <si>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</si>
  <si>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</si>
  <si>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</si>
  <si>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</si>
  <si>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</si>
  <si>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</si>
  <si>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</si>
  <si>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</si>
  <si>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</si>
  <si>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</si>
  <si>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</si>
  <si>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</si>
  <si>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</si>
  <si>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</si>
  <si>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</si>
  <si>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</si>
  <si>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</si>
  <si>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</si>
  <si>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</si>
  <si>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</si>
  <si>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</si>
  <si>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</si>
  <si>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</si>
  <si>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</si>
  <si>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</si>
  <si>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</si>
  <si>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</si>
  <si>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</si>
  <si>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</si>
  <si>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</si>
  <si>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</si>
  <si>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</si>
  <si>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</si>
  <si>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</si>
  <si>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</si>
  <si>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</si>
  <si>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</si>
  <si>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</si>
  <si>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</si>
  <si>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</si>
  <si>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</si>
  <si>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</si>
  <si>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</si>
  <si>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</si>
  <si>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</si>
  <si>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</si>
  <si>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</si>
  <si>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</si>
  <si>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</si>
  <si>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</si>
  <si>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</si>
  <si>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</si>
  <si>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</si>
  <si>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</si>
  <si>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</si>
  <si>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</si>
  <si>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</si>
  <si>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</si>
  <si>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</si>
  <si>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</si>
  <si>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</si>
  <si>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</si>
  <si>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</si>
  <si>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</si>
  <si>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</si>
  <si>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</si>
  <si>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</si>
  <si>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</si>
  <si>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</si>
  <si>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</si>
  <si>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</si>
  <si>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</si>
  <si>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</si>
  <si>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</si>
  <si>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</si>
  <si>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</si>
  <si>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</si>
  <si>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</si>
  <si>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</si>
  <si>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</si>
  <si>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</si>
  <si>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</si>
  <si>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</si>
  <si>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</si>
  <si>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</si>
  <si>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</si>
  <si>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</si>
  <si>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</si>
  <si>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</si>
  <si>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</si>
  <si>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</si>
  <si>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</si>
  <si>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</si>
  <si>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</si>
  <si>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</si>
  <si>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</si>
  <si>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</si>
  <si>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</si>
  <si>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</si>
  <si>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</si>
  <si>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</si>
  <si>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</si>
  <si>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</si>
  <si>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</si>
  <si>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</si>
  <si>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</si>
  <si>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</si>
  <si>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</si>
  <si>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</si>
  <si>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</si>
  <si>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</si>
  <si>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</si>
  <si>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</si>
  <si>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</si>
  <si>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</si>
  <si>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</si>
  <si>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</si>
  <si>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</si>
  <si>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</si>
  <si>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</si>
  <si>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</si>
  <si>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</si>
  <si>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</si>
  <si>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</si>
  <si>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</si>
  <si>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</si>
  <si>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</si>
  <si>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</si>
  <si>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</si>
  <si>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</si>
  <si>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</si>
  <si>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</si>
  <si>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</si>
  <si>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</si>
  <si>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</si>
  <si>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</si>
  <si>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</si>
  <si>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</si>
  <si>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</si>
  <si>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</si>
  <si>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</si>
  <si>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</si>
  <si>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</si>
  <si>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</si>
  <si>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</si>
  <si>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</si>
  <si>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</si>
  <si>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</si>
  <si>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</si>
  <si>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</si>
  <si>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</si>
  <si>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</si>
  <si>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</si>
  <si>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</si>
  <si>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</si>
  <si>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</si>
  <si>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</si>
  <si>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</si>
  <si>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</si>
  <si>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</si>
  <si>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</si>
  <si>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</si>
  <si>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</si>
  <si>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</si>
  <si>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</si>
  <si>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</si>
  <si>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</si>
  <si>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</si>
  <si>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</si>
  <si>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</si>
  <si>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</si>
  <si>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</si>
  <si>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</si>
  <si>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</si>
  <si>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</si>
  <si>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</si>
  <si>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</si>
  <si>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</si>
  <si>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</si>
  <si>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</si>
  <si>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</si>
  <si>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</si>
  <si>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</si>
  <si>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</si>
  <si>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</si>
  <si>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</si>
  <si>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</si>
  <si>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</si>
  <si>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</si>
  <si>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</si>
  <si>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</si>
  <si>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</si>
  <si>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</si>
  <si>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</si>
  <si>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</si>
  <si>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</si>
  <si>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</si>
  <si>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</si>
  <si>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</si>
  <si>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</si>
  <si>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</si>
  <si>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</si>
  <si>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</si>
  <si>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</si>
  <si>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</si>
  <si>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</si>
  <si>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</si>
  <si>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</si>
  <si>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</si>
  <si>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</si>
  <si>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</si>
  <si>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</si>
  <si>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</si>
  <si>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</si>
  <si>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</si>
  <si>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</si>
  <si>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</si>
  <si>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</si>
  <si>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</si>
  <si>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</si>
  <si>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</si>
  <si>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</si>
  <si>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</si>
  <si>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</si>
  <si>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</si>
  <si>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</si>
  <si>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</si>
  <si>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</si>
  <si>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</si>
  <si>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</si>
  <si>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</si>
  <si>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</si>
  <si>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</si>
  <si>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</si>
  <si>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</si>
  <si>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</si>
  <si>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</si>
  <si>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</si>
  <si>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</si>
  <si>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</si>
  <si>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</si>
  <si>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</si>
  <si>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</si>
  <si>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</si>
  <si>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</si>
  <si>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</si>
  <si>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</si>
  <si>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</si>
  <si>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</si>
  <si>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</si>
  <si>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</si>
  <si>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</si>
  <si>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</si>
  <si>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</si>
  <si>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</si>
  <si>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</si>
  <si>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</si>
  <si>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</si>
  <si>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</si>
  <si>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</si>
  <si>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</si>
  <si>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</si>
  <si>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</si>
  <si>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</si>
  <si>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</si>
  <si>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</si>
  <si>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</si>
  <si>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</si>
  <si>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</si>
  <si>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</si>
  <si>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</si>
  <si>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</si>
  <si>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</si>
  <si>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</si>
  <si>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</si>
  <si>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</si>
  <si>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</si>
  <si>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</si>
  <si>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</si>
  <si>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</si>
  <si>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</si>
  <si>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</si>
  <si>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</si>
  <si>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</si>
  <si>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</si>
  <si>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</si>
  <si>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</si>
  <si>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</si>
  <si>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</si>
  <si>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</si>
  <si>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</si>
  <si>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</si>
  <si>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</si>
  <si>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</si>
  <si>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</si>
  <si>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</si>
  <si>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</si>
  <si>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</si>
  <si>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</si>
  <si>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</si>
  <si>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</si>
  <si>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</si>
  <si>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</si>
  <si>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</si>
  <si>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</si>
  <si>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</si>
  <si>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</si>
  <si>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</si>
  <si>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</si>
  <si>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</si>
  <si>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</si>
  <si>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</si>
  <si>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</si>
  <si>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</si>
  <si>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</si>
  <si>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</si>
  <si>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</si>
  <si>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</si>
  <si>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</si>
  <si>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</si>
  <si>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</si>
  <si>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</si>
  <si>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</si>
  <si>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</si>
  <si>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</si>
  <si>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</si>
  <si>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</si>
  <si>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</si>
  <si>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</si>
  <si>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</si>
  <si>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</si>
  <si>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</si>
  <si>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</si>
  <si>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</si>
  <si>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</si>
  <si>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</si>
  <si>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</si>
  <si>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</si>
  <si>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</si>
  <si>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</si>
  <si>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</si>
  <si>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</si>
  <si>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</si>
  <si>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</si>
  <si>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</si>
  <si>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</si>
  <si>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</si>
  <si>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</si>
  <si>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</si>
  <si>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</si>
  <si>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</si>
  <si>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</si>
  <si>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</si>
  <si>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</si>
  <si>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</si>
  <si>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</si>
  <si>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</si>
  <si>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</si>
  <si>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</si>
  <si>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</si>
  <si>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</si>
  <si>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</si>
  <si>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</si>
  <si>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</si>
  <si>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</si>
  <si>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</si>
  <si>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</si>
  <si>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</si>
  <si>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</si>
  <si>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</si>
  <si>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</si>
  <si>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</si>
  <si>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</si>
  <si>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</si>
  <si>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</si>
  <si>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</si>
  <si>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</si>
  <si>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</si>
  <si>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</si>
  <si>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</si>
  <si>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</si>
  <si>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</si>
  <si>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</si>
  <si>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</si>
  <si>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</si>
  <si>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</si>
  <si>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</si>
  <si>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</si>
  <si>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</si>
  <si>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</si>
  <si>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</si>
  <si>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</si>
  <si>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</si>
  <si>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</si>
  <si>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</si>
  <si>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</si>
  <si>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</si>
  <si>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</si>
  <si>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</si>
  <si>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</si>
  <si>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</si>
  <si>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</si>
  <si>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</si>
  <si>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</si>
  <si>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</si>
  <si>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</si>
  <si>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</si>
  <si>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</si>
  <si>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</si>
  <si>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</si>
  <si>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</si>
  <si>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</si>
  <si>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</si>
  <si>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</si>
  <si>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</si>
  <si>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</si>
  <si>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</si>
  <si>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</si>
  <si>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</si>
  <si>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</si>
  <si>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</si>
  <si>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</si>
  <si>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</si>
  <si>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</si>
  <si>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</si>
  <si>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</si>
  <si>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</si>
  <si>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</si>
  <si>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</si>
  <si>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</si>
  <si>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</si>
  <si>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</si>
  <si>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</si>
  <si>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</si>
  <si>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</si>
  <si>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</si>
  <si>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</si>
  <si>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</si>
  <si>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</si>
  <si>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</si>
  <si>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</si>
  <si>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</si>
  <si>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</si>
  <si>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</si>
  <si>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</si>
  <si>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</si>
  <si>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</si>
  <si>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</si>
  <si>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</si>
  <si>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</si>
  <si>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</si>
  <si>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</si>
  <si>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</si>
  <si>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</si>
  <si>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</si>
  <si>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</si>
  <si>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</si>
  <si>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</si>
  <si>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</si>
  <si>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</si>
  <si>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</si>
  <si>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</si>
  <si>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</si>
  <si>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</si>
  <si>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</si>
  <si>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</si>
  <si>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</si>
  <si>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</si>
  <si>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</si>
  <si>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</si>
  <si>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</si>
  <si>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</si>
  <si>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</si>
  <si>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</si>
  <si>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</si>
  <si>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</si>
  <si>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</si>
  <si>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</si>
  <si>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</si>
  <si>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</si>
  <si>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</si>
  <si>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</si>
  <si>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</si>
  <si>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</si>
  <si>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</si>
  <si>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</si>
  <si>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</si>
  <si>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</si>
  <si>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</si>
  <si>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</si>
  <si>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</si>
  <si>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</si>
  <si>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</si>
  <si>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</si>
  <si>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</si>
  <si>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</si>
  <si>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</si>
  <si>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</si>
  <si>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</si>
  <si>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</si>
  <si>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</si>
  <si>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</si>
  <si>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</si>
  <si>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</si>
  <si>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</si>
  <si>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</si>
  <si>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</si>
  <si>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</si>
  <si>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</si>
  <si>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</si>
  <si>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</si>
  <si>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</si>
  <si>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</si>
  <si>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</si>
  <si>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</si>
  <si>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</si>
  <si>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</si>
  <si>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</si>
  <si>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</si>
  <si>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</si>
  <si>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</si>
  <si>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</si>
  <si>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</si>
  <si>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</si>
  <si>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</si>
  <si>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</si>
  <si>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</si>
  <si>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</si>
  <si>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</si>
  <si>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</si>
  <si>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</si>
  <si>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</si>
  <si>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</si>
  <si>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</si>
  <si>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</si>
  <si>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</si>
  <si>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</si>
  <si>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</si>
  <si>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</si>
  <si>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</si>
  <si>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</si>
  <si>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</si>
  <si>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</si>
  <si>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</si>
  <si>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</si>
  <si>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</si>
  <si>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</si>
  <si>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</si>
  <si>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</si>
  <si>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</si>
  <si>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</si>
  <si>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</si>
  <si>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</si>
  <si>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</si>
  <si>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</si>
  <si>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</si>
  <si>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</si>
  <si>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</si>
  <si>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</si>
  <si>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</si>
  <si>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</si>
  <si>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</si>
  <si>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</si>
  <si>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</si>
  <si>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</si>
  <si>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</si>
  <si>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</si>
  <si>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</si>
  <si>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</si>
  <si>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</si>
  <si>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</si>
  <si>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</si>
  <si>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</si>
  <si>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</si>
  <si>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</si>
  <si>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</si>
  <si>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</si>
  <si>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</si>
  <si>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</si>
  <si>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</si>
  <si>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</si>
  <si>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</si>
  <si>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</si>
  <si>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</si>
  <si>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</si>
  <si>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</si>
  <si>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</si>
  <si>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</si>
  <si>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</si>
  <si>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</si>
  <si>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</si>
  <si>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</si>
  <si>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</si>
  <si>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</si>
  <si>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</si>
  <si>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</si>
  <si>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</si>
  <si>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</si>
  <si>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</si>
  <si>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</si>
  <si>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</si>
  <si>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</si>
  <si>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</si>
  <si>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</si>
  <si>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</si>
  <si>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</si>
  <si>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</si>
  <si>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</si>
  <si>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</si>
  <si>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</si>
  <si>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</si>
  <si>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</si>
  <si>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</si>
  <si>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</si>
  <si>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</si>
  <si>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</si>
  <si>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</si>
  <si>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</si>
  <si>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</si>
  <si>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</si>
  <si>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</si>
  <si>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</si>
  <si>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</si>
  <si>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</si>
  <si>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</si>
  <si>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</si>
  <si>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</si>
  <si>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</si>
  <si>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</si>
  <si>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</si>
  <si>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</si>
  <si>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</si>
  <si>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</si>
  <si>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</si>
  <si>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</si>
  <si>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</si>
  <si>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</si>
  <si>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</si>
  <si>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</si>
  <si>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</si>
  <si>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</si>
  <si>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</si>
  <si>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</si>
  <si>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</si>
  <si>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</si>
  <si>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</si>
  <si>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</si>
  <si>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</si>
  <si>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</si>
  <si>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</si>
  <si>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</si>
  <si>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</si>
  <si>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</si>
  <si>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</si>
  <si>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</si>
  <si>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</si>
  <si>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</si>
  <si>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</si>
  <si>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</si>
  <si>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</si>
  <si>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</si>
  <si>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</si>
  <si>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</si>
  <si>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</si>
  <si>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</si>
  <si>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</si>
  <si>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</si>
  <si>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</si>
  <si>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</si>
  <si>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</si>
  <si>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</si>
  <si>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</si>
  <si>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</si>
  <si>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</si>
  <si>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</si>
  <si>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</si>
  <si>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</si>
  <si>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</si>
  <si>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</si>
  <si>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</si>
  <si>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</si>
  <si>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</si>
  <si>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</si>
  <si>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</si>
  <si>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</si>
  <si>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</si>
  <si>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</si>
  <si>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</si>
  <si>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</si>
  <si>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</si>
  <si>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</si>
  <si>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</si>
  <si>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</si>
  <si>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</si>
  <si>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</si>
  <si>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</si>
  <si>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</si>
  <si>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</si>
  <si>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</si>
  <si>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</si>
  <si>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</si>
  <si>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</si>
  <si>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</si>
  <si>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</si>
  <si>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</si>
  <si>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</si>
  <si>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</si>
  <si>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</si>
  <si>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</si>
  <si>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</si>
  <si>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</si>
  <si>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</si>
  <si>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</si>
  <si>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</si>
  <si>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</si>
  <si>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</si>
  <si>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</si>
  <si>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</si>
  <si>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</si>
  <si>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</si>
  <si>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</si>
  <si>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</si>
  <si>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</si>
  <si>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</si>
  <si>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</si>
  <si>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</si>
  <si>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</si>
  <si>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</si>
  <si>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</si>
  <si>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</si>
  <si>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</si>
  <si>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</si>
  <si>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</si>
  <si>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</si>
  <si>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</si>
  <si>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</si>
  <si>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</si>
  <si>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</si>
  <si>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</si>
  <si>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</si>
  <si>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</si>
  <si>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</si>
  <si>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</si>
  <si>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</si>
  <si>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</si>
  <si>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</si>
  <si>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</si>
  <si>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</si>
  <si>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</si>
  <si>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</si>
  <si>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</si>
  <si>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</si>
  <si>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</si>
  <si>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</si>
  <si>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</si>
  <si>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</si>
  <si>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</si>
  <si>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</si>
  <si>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</si>
  <si>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</si>
  <si>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</si>
  <si>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</si>
  <si>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</si>
  <si>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</si>
  <si>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</si>
  <si>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</si>
  <si>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</si>
  <si>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</si>
  <si>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</si>
  <si>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</si>
  <si>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</si>
  <si>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</si>
  <si>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</si>
  <si>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</si>
  <si>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</si>
  <si>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</si>
  <si>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</si>
  <si>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</si>
  <si>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</si>
  <si>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</si>
  <si>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</si>
  <si>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</si>
  <si>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</si>
  <si>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</si>
  <si>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</si>
  <si>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</si>
  <si>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</si>
  <si>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</si>
  <si>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</si>
  <si>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</si>
  <si>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</si>
  <si>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</si>
  <si>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</si>
  <si>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</si>
  <si>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</si>
  <si>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</si>
  <si>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</si>
  <si>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</si>
  <si>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</si>
  <si>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</si>
  <si>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</si>
  <si>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</si>
  <si>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</si>
  <si>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</si>
  <si>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</si>
  <si>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</si>
  <si>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</si>
  <si>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</si>
  <si>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</si>
  <si>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</si>
  <si>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</si>
  <si>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</si>
  <si>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</si>
  <si>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</si>
  <si>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</si>
  <si>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</si>
  <si>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</si>
  <si>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</si>
  <si>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</si>
  <si>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</si>
  <si>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</si>
  <si>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</si>
  <si>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</si>
  <si>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</si>
  <si>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</si>
  <si>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</si>
  <si>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</si>
  <si>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</si>
  <si>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</si>
  <si>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</si>
  <si>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</si>
  <si>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</si>
  <si>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</si>
  <si>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</si>
  <si>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</si>
  <si>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</si>
  <si>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</si>
  <si>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</si>
  <si>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</si>
  <si>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</si>
  <si>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</si>
  <si>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</si>
  <si>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</si>
  <si>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</si>
  <si>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</si>
  <si>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</si>
  <si>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</si>
  <si>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</si>
  <si>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</si>
  <si>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</si>
  <si>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</si>
  <si>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</si>
  <si>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</si>
  <si>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</si>
  <si>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</si>
  <si>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</si>
  <si>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</si>
  <si>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</si>
  <si>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</si>
  <si>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</si>
  <si>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</si>
  <si>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</si>
  <si>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</si>
  <si>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</si>
  <si>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</si>
  <si>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</si>
  <si>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</si>
  <si>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</si>
  <si>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</si>
  <si>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</si>
  <si>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</si>
  <si>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</si>
  <si>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</si>
  <si>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</si>
  <si>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</si>
  <si>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</si>
  <si>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</si>
  <si>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</si>
  <si>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</si>
  <si>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</si>
  <si>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</si>
  <si>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</si>
  <si>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</si>
  <si>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</si>
  <si>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</si>
  <si>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</si>
  <si>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</si>
  <si>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</si>
  <si>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</si>
  <si>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</si>
  <si>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</si>
  <si>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</si>
  <si>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</si>
  <si>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</si>
  <si>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</si>
  <si>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</si>
  <si>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</si>
  <si>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</si>
  <si>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</si>
  <si>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</si>
  <si>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</si>
  <si>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</si>
  <si>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</si>
  <si>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</si>
  <si>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</si>
  <si>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</si>
  <si>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</si>
  <si>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</si>
  <si>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</si>
  <si>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</si>
  <si>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</si>
  <si>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</si>
  <si>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</si>
  <si>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</si>
  <si>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</si>
  <si>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</si>
  <si>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</si>
  <si>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</si>
  <si>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</si>
  <si>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</si>
  <si>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</si>
  <si>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</si>
  <si>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</si>
  <si>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</si>
  <si>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</si>
  <si>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</si>
  <si>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</si>
  <si>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</si>
  <si>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</si>
  <si>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</si>
  <si>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</si>
  <si>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</si>
  <si>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</si>
  <si>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</si>
  <si>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</si>
  <si>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</si>
  <si>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</si>
  <si>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</si>
  <si>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</si>
  <si>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</si>
  <si>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</si>
  <si>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</si>
  <si>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</si>
  <si>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</si>
  <si>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</si>
  <si>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</si>
  <si>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</si>
  <si>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</si>
  <si>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</si>
  <si>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</si>
  <si>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</si>
  <si>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</si>
  <si>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</si>
  <si>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</si>
  <si>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</si>
  <si>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</si>
  <si>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</si>
  <si>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</si>
  <si>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</si>
  <si>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</si>
  <si>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</si>
  <si>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</si>
  <si>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</si>
  <si>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</si>
  <si>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</si>
  <si>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</si>
  <si>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</si>
  <si>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</si>
  <si>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</si>
  <si>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</si>
  <si>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</si>
  <si>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</si>
  <si>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</si>
  <si>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</si>
  <si>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</si>
  <si>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</si>
  <si>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</si>
  <si>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</si>
  <si>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</si>
  <si>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</si>
  <si>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</si>
  <si>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</si>
  <si>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</si>
  <si>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</si>
  <si>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</si>
  <si>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</si>
  <si>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</si>
  <si>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</si>
  <si>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</si>
  <si>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</si>
  <si>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</si>
  <si>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</si>
  <si>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</si>
  <si>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</si>
  <si>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</si>
  <si>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</si>
  <si>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</si>
  <si>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</si>
  <si>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</si>
  <si>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</si>
  <si>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</si>
  <si>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</si>
  <si>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</si>
  <si>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</si>
  <si>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</si>
  <si>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</si>
  <si>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</si>
  <si>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</si>
  <si>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</si>
  <si>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</si>
  <si>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</si>
  <si>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</si>
  <si>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</si>
  <si>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</si>
  <si>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</si>
  <si>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</si>
  <si>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</si>
  <si>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</si>
  <si>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</si>
  <si>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</si>
  <si>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</si>
  <si>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</si>
  <si>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</si>
  <si>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</si>
  <si>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</si>
  <si>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</si>
  <si>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</si>
  <si>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</si>
  <si>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</si>
  <si>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</si>
  <si>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</si>
  <si>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</si>
  <si>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</si>
  <si>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</si>
  <si>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</si>
  <si>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</si>
  <si>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</si>
  <si>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</si>
  <si>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</si>
  <si>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</si>
  <si>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</si>
  <si>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</si>
  <si>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</si>
  <si>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</si>
  <si>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</si>
  <si>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</si>
  <si>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</si>
  <si>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</si>
  <si>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</si>
  <si>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</si>
  <si>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</si>
  <si>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</si>
  <si>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</si>
  <si>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</si>
  <si>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</si>
  <si>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</si>
  <si>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</si>
  <si>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</si>
  <si>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</si>
  <si>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</si>
  <si>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</si>
  <si>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</si>
  <si>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</si>
  <si>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</si>
  <si>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</si>
  <si>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</si>
  <si>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</si>
  <si>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</si>
  <si>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</si>
  <si>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</si>
  <si>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</si>
  <si>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</si>
  <si>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</si>
  <si>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</si>
  <si>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</si>
  <si>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</si>
  <si>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</si>
  <si>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</si>
  <si>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</si>
  <si>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</si>
  <si>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</si>
  <si>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</si>
  <si>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</si>
  <si>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</si>
  <si>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</si>
  <si>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</si>
  <si>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</si>
  <si>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</si>
  <si>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</si>
  <si>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</si>
  <si>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</si>
  <si>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</si>
  <si>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</si>
  <si>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</si>
  <si>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</si>
  <si>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</si>
  <si>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</si>
  <si>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</si>
  <si>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</si>
  <si>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</si>
  <si>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</si>
  <si>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</si>
  <si>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</si>
  <si>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</si>
  <si>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</si>
  <si>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</si>
  <si>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</si>
  <si>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</si>
  <si>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</si>
  <si>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</si>
  <si>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</si>
  <si>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</si>
  <si>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</si>
  <si>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</si>
  <si>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</si>
  <si>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</si>
  <si>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</si>
  <si>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</si>
  <si>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</si>
  <si>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</si>
  <si>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</si>
  <si>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</si>
  <si>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</si>
  <si>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</si>
  <si>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</si>
  <si>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</si>
  <si>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</si>
  <si>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</si>
  <si>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</si>
  <si>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</si>
  <si>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</si>
  <si>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</si>
  <si>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</si>
  <si>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</si>
  <si>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</si>
  <si>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</si>
  <si>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</si>
  <si>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</si>
  <si>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</si>
  <si>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</si>
  <si>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</si>
  <si>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</si>
  <si>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</si>
  <si>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</si>
  <si>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</si>
  <si>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</si>
  <si>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</si>
  <si>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</si>
  <si>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</si>
  <si>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</si>
  <si>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</si>
  <si>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</si>
  <si>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</si>
  <si>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</si>
  <si>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</si>
  <si>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</si>
  <si>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</si>
  <si>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</si>
  <si>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</si>
  <si>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</si>
  <si>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</si>
  <si>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</si>
  <si>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</si>
  <si>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</si>
  <si>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</si>
  <si>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</si>
  <si>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</si>
  <si>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</si>
  <si>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</si>
  <si>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</si>
  <si>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</si>
  <si>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</si>
  <si>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</si>
  <si>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</si>
  <si>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</si>
  <si>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</si>
  <si>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</si>
  <si>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</si>
  <si>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</si>
  <si>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</si>
  <si>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</si>
  <si>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</si>
  <si>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</si>
  <si>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</si>
  <si>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</si>
  <si>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</si>
  <si>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</si>
  <si>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</si>
  <si>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</si>
  <si>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</si>
  <si>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</si>
  <si>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</si>
  <si>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</si>
  <si>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</si>
  <si>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</si>
  <si>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</si>
  <si>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</si>
  <si>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</si>
  <si>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</si>
  <si>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</si>
  <si>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</si>
  <si>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</si>
  <si>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</si>
  <si>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</si>
  <si>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</si>
  <si>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</si>
  <si>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</si>
  <si>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</si>
  <si>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</si>
  <si>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</si>
  <si>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</si>
  <si>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</si>
  <si>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</si>
  <si>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</si>
  <si>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</si>
  <si>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</si>
  <si>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</si>
  <si>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</si>
  <si>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</si>
  <si>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</si>
  <si>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</si>
  <si>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</si>
  <si>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</si>
  <si>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</si>
  <si>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</si>
  <si>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</si>
  <si>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</si>
  <si>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</si>
  <si>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</si>
  <si>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</si>
  <si>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</si>
  <si>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</si>
  <si>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</si>
  <si>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</si>
  <si>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</si>
  <si>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</si>
  <si>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</si>
  <si>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</si>
  <si>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</si>
  <si>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</si>
  <si>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</si>
  <si>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</si>
  <si>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</si>
  <si>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</si>
  <si>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</si>
  <si>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</si>
  <si>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</si>
  <si>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</si>
  <si>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</si>
  <si>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</si>
  <si>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</si>
  <si>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</si>
  <si>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</si>
  <si>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</si>
  <si>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</si>
  <si>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</si>
  <si>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</si>
  <si>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</si>
  <si>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</si>
  <si>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</si>
  <si>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</si>
  <si>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</si>
  <si>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</si>
  <si>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</si>
  <si>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</si>
  <si>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</si>
  <si>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</si>
  <si>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</si>
  <si>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</si>
  <si>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</si>
  <si>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</si>
  <si>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</si>
  <si>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</si>
  <si>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</si>
  <si>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</si>
  <si>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</si>
  <si>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</si>
  <si>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</si>
  <si>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</si>
  <si>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</si>
  <si>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</si>
  <si>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</si>
  <si>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</si>
  <si>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</si>
  <si>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</si>
  <si>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</si>
  <si>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</si>
  <si>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</si>
  <si>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</si>
  <si>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</si>
  <si>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</si>
  <si>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</si>
  <si>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</si>
  <si>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</si>
  <si>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</si>
  <si>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</si>
  <si>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</si>
  <si>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</si>
  <si>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</si>
  <si>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</si>
  <si>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</si>
  <si>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</si>
  <si>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</si>
  <si>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</si>
  <si>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</si>
  <si>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</si>
  <si>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</si>
  <si>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</si>
  <si>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</si>
  <si>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</si>
  <si>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</si>
  <si>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</si>
  <si>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</si>
  <si>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</si>
  <si>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</si>
  <si>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</si>
  <si>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</si>
  <si>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</si>
  <si>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</si>
  <si>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</si>
  <si>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</si>
  <si>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</si>
  <si>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</si>
  <si>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</si>
  <si>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</si>
  <si>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</si>
  <si>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</si>
  <si>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</si>
  <si>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</si>
  <si>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</si>
  <si>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</si>
  <si>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</si>
  <si>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</si>
  <si>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</si>
  <si>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</si>
  <si>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</si>
  <si>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</si>
  <si>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</si>
  <si>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</si>
  <si>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</si>
  <si>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</si>
  <si>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</si>
  <si>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</si>
  <si>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</si>
  <si>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</si>
  <si>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</si>
  <si>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</si>
  <si>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</si>
  <si>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</si>
  <si>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</si>
  <si>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</si>
  <si>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</si>
  <si>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</si>
  <si>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</si>
  <si>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</si>
  <si>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</si>
  <si>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</si>
  <si>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</si>
  <si>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</si>
  <si>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</si>
  <si>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</si>
  <si>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</si>
  <si>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</si>
  <si>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</si>
  <si>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</si>
  <si>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</si>
  <si>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</si>
  <si>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</si>
  <si>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</si>
  <si>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</si>
  <si>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</si>
  <si>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</si>
  <si>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</si>
  <si>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</si>
  <si>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</si>
  <si>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</si>
  <si>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</si>
  <si>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</si>
  <si>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</si>
  <si>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</si>
  <si>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</si>
  <si>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</si>
  <si>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</si>
  <si>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</si>
  <si>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</si>
  <si>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</si>
  <si>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</si>
  <si>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</si>
  <si>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</si>
  <si>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</si>
  <si>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</si>
  <si>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</si>
  <si>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</si>
  <si>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</si>
  <si>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</si>
  <si>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</si>
  <si>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</si>
  <si>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</si>
  <si>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</si>
  <si>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</si>
  <si>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</si>
  <si>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</si>
  <si>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</si>
  <si>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</si>
  <si>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</si>
  <si>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</si>
  <si>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</si>
  <si>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</si>
  <si>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</si>
  <si>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</si>
  <si>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</si>
  <si>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</si>
  <si>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</si>
  <si>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</si>
  <si>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</si>
  <si>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</si>
  <si>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</si>
  <si>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</si>
  <si>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</si>
  <si>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</si>
  <si>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</si>
  <si>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</si>
  <si>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</si>
  <si>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</si>
  <si>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</si>
  <si>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</si>
  <si>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</si>
  <si>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</si>
  <si>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</si>
  <si>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</si>
  <si>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</si>
  <si>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</si>
  <si>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</si>
  <si>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</si>
  <si>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</si>
  <si>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</si>
  <si>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</si>
  <si>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</si>
  <si>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</si>
  <si>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</si>
  <si>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</si>
  <si>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</si>
  <si>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</si>
  <si>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</si>
  <si>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</si>
  <si>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</si>
  <si>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</si>
  <si>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</si>
  <si>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</si>
  <si>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</si>
  <si>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</si>
  <si>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</si>
  <si>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</si>
  <si>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</si>
  <si>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</si>
  <si>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</si>
  <si>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</si>
  <si>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</si>
  <si>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</si>
  <si>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</si>
  <si>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</si>
  <si>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</si>
  <si>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</si>
  <si>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</si>
  <si>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</si>
  <si>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</si>
  <si>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</si>
  <si>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</si>
  <si>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</si>
  <si>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</si>
  <si>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</si>
  <si>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</si>
  <si>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</si>
  <si>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</si>
  <si>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</si>
  <si>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</si>
  <si>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</si>
  <si>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</si>
  <si>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</si>
  <si>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</si>
  <si>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</si>
  <si>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</si>
  <si>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</si>
  <si>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</si>
  <si>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</si>
  <si>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</si>
  <si>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</si>
  <si>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</si>
  <si>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</si>
  <si>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</si>
  <si>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</si>
  <si>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</si>
  <si>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</si>
  <si>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</si>
  <si>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</si>
  <si>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</si>
  <si>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</si>
  <si>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</si>
  <si>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</si>
  <si>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</si>
  <si>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</si>
  <si>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</si>
  <si>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</si>
  <si>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</si>
  <si>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</si>
  <si>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</si>
  <si>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</si>
  <si>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</si>
  <si>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</si>
  <si>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</si>
  <si>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</si>
  <si>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</si>
  <si>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</si>
  <si>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</si>
  <si>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</si>
  <si>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</si>
  <si>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</si>
  <si>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</si>
  <si>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</si>
  <si>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</si>
  <si>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</si>
  <si>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</si>
  <si>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</si>
  <si>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</si>
  <si>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</si>
  <si>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</si>
  <si>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</si>
  <si>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</si>
  <si>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</si>
  <si>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</si>
  <si>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</si>
  <si>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</si>
  <si>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</si>
  <si>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</si>
  <si>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</si>
  <si>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</si>
  <si>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</si>
  <si>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</si>
  <si>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</si>
  <si>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</si>
  <si>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</si>
  <si>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</si>
  <si>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</si>
  <si>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</si>
  <si>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</si>
  <si>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</si>
  <si>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</si>
  <si>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</si>
  <si>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</si>
  <si>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</si>
  <si>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</si>
  <si>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</si>
  <si>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</si>
  <si>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</si>
  <si>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</si>
  <si>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</si>
  <si>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</si>
  <si>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</si>
  <si>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</si>
  <si>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</si>
  <si>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</si>
  <si>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</si>
  <si>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</si>
  <si>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</si>
  <si>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</si>
  <si>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</si>
  <si>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</si>
  <si>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</si>
  <si>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</si>
  <si>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</si>
  <si>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</si>
  <si>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</si>
  <si>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</si>
  <si>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</si>
  <si>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</si>
  <si>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</si>
  <si>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</si>
  <si>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</si>
  <si>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</si>
  <si>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</si>
  <si>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</si>
  <si>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</si>
  <si>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</si>
  <si>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</si>
  <si>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</si>
  <si>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</si>
  <si>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</si>
  <si>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</si>
  <si>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</si>
  <si>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</si>
  <si>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</si>
  <si>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</si>
  <si>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</si>
  <si>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</si>
  <si>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</si>
  <si>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</si>
  <si>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</si>
  <si>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</si>
  <si>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</si>
  <si>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</si>
  <si>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</si>
  <si>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</si>
  <si>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</si>
  <si>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</si>
  <si>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</si>
  <si>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</si>
  <si>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</si>
  <si>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</si>
  <si>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</si>
  <si>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</si>
  <si>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</si>
  <si>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</si>
  <si>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</si>
  <si>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</si>
  <si>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</si>
  <si>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</si>
  <si>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</si>
  <si>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</si>
  <si>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</si>
  <si>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</si>
  <si>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</si>
  <si>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</si>
  <si>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</si>
  <si>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</si>
  <si>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</si>
  <si>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</si>
  <si>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</si>
  <si>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</si>
  <si>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</si>
  <si>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</si>
  <si>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</si>
  <si>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</si>
  <si>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</si>
  <si>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</si>
  <si>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</si>
  <si>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</si>
  <si>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</si>
  <si>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</si>
  <si>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</si>
  <si>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</si>
  <si>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</si>
  <si>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</si>
  <si>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</si>
  <si>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</si>
  <si>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</si>
  <si>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</si>
  <si>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</si>
  <si>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</si>
  <si>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</si>
  <si>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</si>
  <si>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</si>
  <si>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</si>
  <si>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</si>
  <si>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</si>
  <si>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</si>
  <si>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</si>
  <si>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</si>
  <si>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</si>
  <si>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</si>
  <si>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</si>
  <si>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</si>
  <si>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</si>
  <si>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</si>
  <si>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</si>
  <si>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</si>
  <si>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</si>
  <si>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</si>
  <si>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</si>
  <si>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</si>
  <si>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</si>
  <si>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</si>
  <si>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</si>
  <si>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</si>
  <si>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</si>
  <si>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</si>
  <si>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</si>
  <si>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</si>
  <si>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</si>
  <si>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</si>
  <si>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</si>
  <si>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</si>
  <si>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</si>
  <si>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</si>
  <si>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</si>
  <si>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</si>
  <si>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</si>
  <si>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</si>
  <si>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</si>
  <si>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</si>
  <si>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</si>
  <si>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</si>
  <si>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</si>
  <si>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</si>
  <si>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</si>
  <si>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</si>
  <si>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</si>
  <si>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</si>
  <si>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</si>
  <si>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</si>
  <si>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</si>
  <si>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</si>
  <si>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</si>
  <si>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</si>
  <si>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</si>
  <si>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</si>
  <si>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</si>
  <si>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</si>
  <si>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</si>
  <si>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</si>
  <si>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</si>
  <si>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</si>
  <si>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</si>
  <si>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</si>
  <si>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</si>
  <si>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</si>
  <si>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</si>
  <si>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</si>
  <si>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</si>
  <si>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</si>
  <si>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</si>
  <si>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</si>
  <si>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</si>
  <si>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</si>
  <si>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</si>
  <si>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</si>
  <si>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</si>
  <si>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</si>
  <si>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</si>
  <si>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</si>
  <si>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</si>
  <si>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</si>
  <si>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</si>
  <si>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</si>
  <si>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</si>
  <si>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</si>
  <si>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</si>
  <si>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</si>
  <si>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</si>
  <si>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</si>
  <si>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</si>
  <si>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</si>
  <si>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</si>
  <si>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</si>
  <si>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</si>
  <si>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</si>
  <si>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</si>
  <si>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</si>
  <si>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</si>
  <si>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</si>
  <si>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</si>
  <si>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</si>
  <si>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</si>
  <si>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</si>
  <si>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</si>
  <si>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</si>
  <si>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</si>
  <si>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</si>
  <si>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</si>
  <si>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</si>
  <si>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</si>
  <si>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</si>
  <si>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</si>
  <si>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</si>
  <si>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</si>
  <si>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</si>
  <si>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</si>
  <si>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</si>
  <si>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</si>
  <si>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</si>
  <si>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</si>
  <si>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</si>
  <si>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</si>
  <si>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</si>
  <si>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</si>
  <si>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</si>
  <si>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</si>
  <si>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</si>
  <si>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</si>
  <si>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</si>
  <si>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</si>
  <si>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</si>
  <si>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</si>
  <si>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</si>
  <si>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</si>
  <si>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</si>
  <si>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</si>
  <si>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</si>
  <si>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</si>
  <si>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</si>
  <si>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</si>
  <si>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</si>
  <si>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</si>
  <si>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</si>
  <si>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</si>
  <si>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</si>
  <si>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</si>
  <si>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</si>
  <si>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</si>
  <si>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</si>
  <si>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</si>
  <si>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</si>
  <si>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</si>
  <si>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</si>
  <si>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</si>
  <si>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</si>
  <si>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</si>
  <si>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</si>
  <si>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</si>
  <si>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</si>
  <si>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</si>
  <si>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</si>
  <si>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</si>
  <si>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</si>
  <si>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</si>
  <si>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</si>
  <si>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</si>
  <si>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</si>
  <si>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</si>
  <si>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</si>
  <si>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</si>
  <si>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</si>
  <si>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</si>
  <si>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</si>
  <si>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</si>
  <si>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</si>
  <si>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</si>
  <si>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</si>
  <si>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</si>
  <si>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</si>
  <si>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</si>
  <si>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</si>
  <si>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</si>
  <si>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</si>
  <si>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</si>
  <si>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</si>
  <si>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</si>
  <si>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</si>
  <si>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</si>
  <si>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</si>
  <si>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</si>
  <si>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</si>
  <si>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</si>
  <si>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</si>
  <si>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</si>
  <si>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</si>
  <si>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</si>
  <si>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</si>
  <si>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</si>
  <si>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</si>
  <si>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</si>
  <si>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</si>
  <si>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</si>
  <si>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</si>
  <si>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</si>
  <si>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</si>
  <si>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</si>
  <si>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</si>
  <si>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</si>
  <si>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</si>
  <si>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</si>
  <si>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</si>
  <si>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</si>
  <si>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</si>
  <si>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</si>
  <si>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</si>
  <si>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</si>
  <si>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</si>
  <si>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</si>
  <si>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</si>
  <si>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</si>
  <si>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</si>
  <si>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</si>
  <si>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</si>
  <si>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</si>
  <si>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</si>
  <si>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</si>
  <si>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</si>
  <si>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</si>
  <si>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</si>
  <si>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</si>
  <si>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</si>
  <si>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</si>
  <si>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</si>
  <si>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</si>
  <si>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</si>
  <si>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</si>
  <si>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</si>
  <si>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</si>
  <si>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</si>
  <si>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</si>
  <si>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</si>
  <si>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</si>
  <si>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</si>
  <si>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</si>
  <si>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</si>
  <si>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</si>
  <si>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</si>
  <si>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</si>
  <si>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</si>
  <si>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</si>
  <si>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</si>
  <si>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</si>
  <si>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</si>
  <si>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</si>
  <si>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</si>
  <si>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</si>
  <si>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</si>
  <si>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</si>
  <si>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</si>
  <si>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</si>
  <si>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</si>
  <si>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</si>
  <si>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</si>
  <si>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</si>
  <si>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</si>
  <si>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</si>
  <si>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</si>
  <si>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</si>
  <si>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</si>
  <si>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</si>
  <si>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</si>
  <si>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</si>
  <si>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</si>
  <si>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</si>
  <si>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</si>
  <si>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</si>
  <si>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</si>
  <si>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</si>
  <si>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</si>
  <si>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</si>
  <si>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</si>
  <si>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</si>
  <si>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</si>
  <si>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</si>
  <si>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</si>
  <si>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</si>
  <si>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</si>
  <si>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</si>
  <si>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</si>
  <si>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</si>
  <si>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</si>
  <si>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</si>
  <si>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</si>
  <si>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</si>
  <si>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</si>
  <si>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</si>
  <si>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</si>
  <si>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</si>
  <si>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</si>
  <si>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</si>
  <si>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</si>
  <si>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</si>
  <si>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</si>
  <si>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</si>
  <si>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</si>
  <si>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</si>
  <si>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</si>
  <si>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</si>
  <si>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</si>
  <si>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</si>
  <si>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</si>
  <si>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</si>
  <si>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</si>
  <si>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</si>
  <si>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</si>
  <si>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</si>
  <si>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</si>
  <si>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</si>
  <si>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</si>
  <si>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</si>
  <si>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</si>
  <si>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</si>
  <si>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</si>
  <si>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</si>
  <si>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</si>
  <si>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</si>
  <si>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</si>
  <si>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</si>
  <si>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</si>
  <si>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</si>
  <si>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</si>
  <si>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</si>
  <si>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</si>
  <si>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</si>
  <si>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</si>
  <si>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</si>
  <si>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</si>
  <si>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</si>
  <si>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</si>
  <si>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</si>
  <si>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</si>
  <si>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</si>
  <si>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</si>
  <si>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</si>
  <si>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</si>
  <si>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</si>
  <si>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</si>
  <si>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</si>
  <si>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</si>
  <si>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</si>
  <si>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</si>
  <si>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</si>
  <si>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</si>
  <si>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</si>
  <si>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</si>
  <si>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</si>
  <si>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</si>
  <si>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</si>
  <si>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</si>
  <si>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</si>
  <si>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</si>
  <si>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</si>
  <si>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</si>
  <si>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</si>
  <si>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</si>
  <si>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</si>
  <si>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</si>
  <si>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</si>
  <si>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</si>
  <si>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</si>
  <si>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</si>
  <si>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</si>
  <si>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</si>
  <si>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</si>
  <si>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</si>
  <si>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</si>
  <si>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</si>
  <si>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</si>
  <si>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</si>
  <si>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</si>
  <si>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</si>
  <si>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</si>
  <si>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</si>
  <si>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</si>
  <si>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</si>
  <si>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</si>
  <si>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</si>
  <si>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</si>
  <si>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</si>
  <si>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</si>
  <si>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</si>
  <si>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</si>
  <si>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</si>
  <si>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</si>
  <si>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</si>
  <si>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</si>
  <si>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</si>
  <si>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</si>
  <si>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</si>
  <si>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</si>
  <si>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</si>
  <si>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</si>
  <si>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</si>
  <si>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</si>
  <si>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</si>
  <si>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</si>
  <si>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</si>
  <si>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</si>
  <si>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</si>
  <si>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</si>
  <si>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</si>
  <si>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</si>
  <si>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</si>
  <si>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</si>
  <si>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</si>
  <si>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</si>
  <si>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</si>
  <si>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</si>
  <si>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</si>
  <si>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</si>
  <si>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</si>
  <si>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</si>
  <si>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</si>
  <si>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</si>
  <si>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</si>
  <si>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</si>
  <si>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</si>
  <si>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</si>
  <si>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</si>
  <si>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</si>
  <si>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</si>
  <si>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</si>
  <si>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</si>
  <si>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</si>
  <si>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</si>
  <si>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</si>
  <si>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</si>
  <si>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</si>
  <si>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</si>
  <si>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</si>
  <si>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</si>
  <si>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</si>
  <si>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</si>
  <si>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</si>
  <si>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</si>
  <si>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</si>
  <si>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</si>
  <si>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</si>
  <si>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</si>
  <si>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</si>
  <si>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</si>
  <si>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</si>
  <si>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</si>
  <si>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</si>
  <si>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</si>
  <si>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</si>
  <si>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</si>
  <si>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</si>
  <si>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</si>
  <si>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</si>
  <si>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</si>
  <si>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</si>
  <si>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</si>
  <si>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</si>
  <si>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</si>
  <si>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</si>
  <si>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</si>
  <si>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</si>
  <si>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</si>
  <si>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</si>
  <si>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</si>
  <si>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</si>
  <si>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</si>
  <si>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</si>
  <si>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</si>
  <si>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</si>
  <si>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</si>
  <si>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</si>
  <si>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</si>
  <si>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</si>
  <si>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</si>
  <si>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</si>
  <si>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</si>
  <si>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</si>
  <si>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</si>
  <si>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</si>
  <si>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</si>
  <si>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</si>
  <si>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</si>
  <si>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</si>
  <si>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</si>
  <si>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</si>
  <si>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</si>
  <si>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</si>
  <si>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</si>
  <si>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</si>
  <si>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</si>
  <si>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</si>
  <si>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</si>
  <si>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</si>
  <si>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</si>
  <si>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</si>
  <si>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</si>
  <si>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</si>
  <si>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</si>
  <si>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</si>
  <si>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</si>
  <si>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</si>
  <si>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</si>
  <si>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</si>
  <si>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</si>
  <si>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</si>
  <si>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</si>
  <si>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</si>
  <si>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</si>
  <si>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</si>
  <si>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</si>
  <si>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</si>
  <si>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</si>
  <si>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</si>
  <si>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</si>
  <si>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</si>
  <si>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</si>
  <si>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</si>
  <si>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</si>
  <si>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</si>
  <si>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</si>
  <si>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</si>
  <si>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</si>
  <si>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</si>
  <si>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</si>
  <si>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</si>
  <si>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</si>
  <si>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</si>
  <si>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</si>
  <si>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</si>
  <si>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</si>
  <si>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</si>
  <si>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</si>
  <si>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</si>
  <si>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</si>
  <si>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</si>
  <si>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</si>
  <si>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</si>
  <si>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</si>
  <si>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</si>
  <si>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</si>
  <si>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</si>
  <si>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</si>
  <si>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</si>
  <si>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</si>
  <si>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</si>
  <si>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</si>
  <si>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</si>
  <si>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</si>
  <si>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</si>
  <si>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</si>
  <si>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</si>
  <si>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</si>
  <si>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</si>
  <si>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</si>
  <si>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</si>
  <si>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</si>
  <si>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</si>
  <si>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</si>
  <si>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</si>
  <si>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</si>
  <si>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</si>
  <si>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</si>
  <si>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</si>
  <si>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</si>
  <si>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</si>
  <si>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</si>
  <si>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</si>
  <si>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</si>
  <si>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</si>
  <si>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</si>
  <si>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</si>
  <si>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</si>
  <si>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</si>
  <si>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</si>
  <si>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</si>
  <si>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</si>
  <si>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</si>
  <si>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</si>
  <si>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</si>
  <si>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</si>
  <si>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</si>
  <si>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</si>
  <si>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</si>
  <si>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</si>
  <si>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</si>
  <si>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</si>
  <si>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</si>
  <si>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</si>
  <si>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</si>
  <si>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</si>
  <si>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</si>
  <si>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</si>
  <si>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</si>
  <si>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</si>
  <si>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</si>
  <si>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</si>
  <si>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</si>
  <si>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</si>
  <si>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</si>
  <si>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</si>
  <si>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</si>
  <si>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</si>
  <si>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</si>
  <si>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</si>
  <si>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</si>
  <si>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</si>
  <si>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</si>
  <si>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</si>
  <si>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</si>
  <si>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</si>
  <si>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</si>
  <si>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</si>
  <si>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</si>
  <si>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</si>
  <si>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</si>
  <si>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</si>
  <si>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</si>
  <si>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</si>
  <si>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</si>
  <si>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</si>
  <si>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</si>
  <si>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</si>
  <si>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</si>
  <si>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</si>
  <si>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</si>
  <si>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</si>
  <si>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</si>
  <si>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</si>
  <si>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</si>
  <si>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</si>
  <si>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</si>
  <si>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</si>
  <si>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</si>
  <si>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</si>
  <si>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</si>
  <si>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</si>
  <si>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</si>
  <si>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</si>
  <si>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</si>
  <si>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</si>
  <si>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</si>
  <si>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</si>
  <si>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</si>
  <si>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</si>
  <si>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</si>
  <si>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</si>
  <si>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</si>
  <si>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</si>
  <si>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</si>
  <si>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</si>
  <si>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</si>
  <si>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</si>
  <si>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</si>
  <si>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</si>
  <si>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</si>
  <si>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</si>
  <si>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</si>
  <si>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</si>
  <si>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</si>
  <si>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</si>
  <si>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</si>
  <si>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</si>
  <si>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</si>
  <si>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</si>
  <si>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</si>
  <si>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</si>
  <si>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</si>
  <si>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</si>
  <si>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</si>
  <si>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</si>
  <si>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</si>
  <si>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</si>
  <si>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</si>
  <si>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</si>
  <si>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</si>
  <si>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</si>
  <si>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</si>
  <si>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</si>
  <si>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</si>
  <si>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</si>
  <si>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</si>
  <si>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</si>
  <si>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</si>
  <si>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</si>
  <si>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</si>
  <si>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</si>
  <si>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</si>
  <si>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</si>
  <si>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</si>
  <si>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</si>
  <si>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</si>
  <si>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</si>
  <si>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</si>
  <si>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</si>
  <si>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</si>
  <si>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</si>
  <si>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</si>
  <si>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</si>
  <si>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</si>
  <si>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</si>
  <si>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</si>
  <si>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</si>
  <si>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</si>
  <si>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</si>
  <si>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</si>
  <si>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</si>
  <si>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</si>
  <si>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</si>
  <si>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</si>
  <si>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</si>
  <si>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</si>
  <si>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</si>
  <si>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</si>
  <si>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</si>
  <si>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</si>
  <si>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</si>
  <si>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</si>
  <si>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</si>
  <si>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</si>
  <si>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</si>
  <si>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</si>
  <si>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</si>
  <si>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</si>
  <si>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</si>
  <si>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</si>
  <si>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</si>
  <si>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</si>
  <si>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</si>
  <si>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</si>
  <si>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</si>
  <si>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</si>
  <si>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</si>
  <si>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</si>
  <si>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</si>
  <si>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</si>
  <si>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</si>
  <si>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</si>
  <si>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</si>
  <si>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</si>
  <si>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</si>
  <si>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</si>
  <si>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</si>
  <si>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</si>
  <si>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</si>
  <si>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</si>
  <si>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</si>
  <si>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</si>
  <si>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</si>
  <si>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</si>
  <si>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</si>
  <si>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</si>
  <si>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</si>
  <si>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</si>
  <si>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</si>
  <si>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</si>
  <si>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</si>
  <si>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</si>
  <si>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</si>
  <si>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</si>
  <si>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</si>
  <si>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</si>
  <si>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</si>
  <si>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</si>
  <si>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</si>
  <si>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</si>
  <si>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</si>
  <si>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</si>
  <si>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</si>
  <si>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</si>
  <si>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</si>
  <si>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</si>
  <si>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</si>
  <si>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</si>
  <si>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</si>
  <si>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</si>
  <si>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</si>
  <si>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</si>
  <si>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</si>
  <si>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</si>
  <si>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</si>
  <si>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</si>
  <si>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</si>
  <si>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</si>
  <si>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</si>
  <si>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</si>
  <si>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</si>
  <si>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</si>
  <si>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</si>
  <si>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</si>
  <si>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</si>
  <si>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</si>
  <si>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</si>
  <si>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</si>
  <si>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</si>
  <si>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</si>
  <si>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</si>
  <si>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</si>
  <si>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</si>
  <si>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</si>
  <si>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</si>
  <si>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</si>
  <si>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</si>
  <si>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</si>
  <si>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</si>
  <si>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</si>
  <si>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</si>
  <si>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</si>
  <si>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</si>
  <si>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</si>
  <si>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</si>
  <si>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</si>
  <si>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</si>
  <si>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</si>
  <si>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</si>
  <si>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</si>
  <si>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</si>
  <si>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</si>
  <si>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</si>
  <si>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</si>
  <si>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</si>
  <si>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</si>
  <si>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</si>
  <si>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</si>
  <si>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</si>
  <si>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</si>
  <si>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</si>
  <si>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</si>
  <si>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</si>
  <si>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</si>
  <si>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</si>
  <si>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</si>
  <si>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</si>
  <si>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</si>
  <si>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</si>
  <si>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</si>
  <si>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</si>
  <si>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</si>
  <si>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</si>
  <si>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</si>
  <si>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</si>
  <si>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</si>
  <si>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</si>
  <si>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</si>
  <si>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</si>
  <si>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</si>
  <si>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</si>
  <si>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</si>
  <si>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</si>
  <si>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</si>
  <si>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</si>
  <si>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</si>
  <si>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</si>
  <si>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</si>
  <si>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</si>
  <si>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</si>
  <si>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</si>
  <si>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</si>
  <si>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</si>
  <si>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</si>
  <si>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</si>
  <si>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</si>
  <si>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</si>
  <si>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</si>
  <si>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</si>
  <si>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</si>
  <si>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</si>
  <si>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</si>
  <si>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</si>
  <si>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</si>
  <si>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</si>
  <si>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</si>
  <si>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</si>
  <si>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</si>
  <si>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</si>
  <si>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</si>
  <si>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</si>
  <si>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</si>
  <si>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</si>
  <si>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</si>
  <si>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</si>
  <si>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</si>
  <si>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</si>
  <si>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</si>
  <si>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</si>
  <si>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</si>
  <si>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</si>
  <si>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</si>
  <si>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</si>
  <si>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</si>
  <si>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</si>
  <si>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</si>
  <si>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</si>
  <si>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</si>
  <si>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</si>
  <si>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</si>
  <si>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</si>
  <si>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</si>
  <si>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</si>
  <si>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</si>
  <si>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</si>
  <si>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</si>
  <si>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</si>
  <si>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</si>
  <si>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</si>
  <si>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</si>
  <si>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</si>
  <si>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</si>
  <si>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</si>
  <si>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</si>
  <si>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</si>
  <si>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</si>
  <si>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</si>
  <si>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</si>
  <si>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</si>
  <si>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</si>
  <si>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</si>
  <si>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</si>
  <si>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</si>
  <si>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</si>
  <si>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</si>
  <si>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</si>
  <si>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</si>
  <si>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</si>
  <si>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</si>
  <si>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</si>
  <si>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</si>
  <si>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</si>
  <si>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</si>
  <si>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</si>
  <si>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</si>
  <si>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</si>
  <si>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</si>
  <si>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</si>
  <si>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</si>
  <si>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</si>
  <si>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</si>
  <si>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</si>
  <si>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</si>
  <si>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</si>
  <si>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</si>
  <si>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</si>
  <si>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</si>
  <si>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</si>
  <si>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</si>
  <si>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</si>
  <si>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</si>
  <si>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</si>
  <si>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</si>
  <si>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</si>
  <si>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</si>
  <si>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</si>
  <si>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</si>
  <si>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</si>
  <si>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</si>
  <si>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</si>
  <si>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</si>
  <si>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</si>
  <si>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</si>
  <si>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</si>
  <si>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</si>
  <si>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</si>
  <si>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</si>
  <si>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</si>
  <si>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</si>
  <si>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</si>
  <si>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</si>
  <si>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</si>
  <si>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</si>
  <si>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</si>
  <si>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</si>
  <si>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</si>
  <si>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</si>
  <si>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</si>
  <si>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</si>
  <si>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</si>
  <si>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</si>
  <si>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</si>
  <si>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</si>
  <si>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</si>
  <si>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</si>
  <si>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</si>
  <si>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</si>
  <si>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</si>
  <si>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</si>
  <si>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</si>
  <si>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</si>
  <si>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</si>
  <si>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</si>
  <si>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</si>
  <si>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</si>
  <si>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</si>
  <si>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</si>
  <si>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</si>
  <si>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</si>
  <si>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</si>
  <si>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</si>
  <si>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</si>
  <si>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</si>
  <si>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</si>
  <si>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</si>
  <si>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</si>
  <si>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</si>
  <si>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</si>
  <si>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</si>
  <si>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</si>
  <si>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</si>
  <si>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</si>
  <si>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</si>
  <si>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</si>
  <si>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</si>
  <si>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</si>
  <si>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</si>
  <si>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</si>
  <si>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</si>
  <si>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</si>
  <si>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</si>
  <si>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</si>
  <si>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</si>
  <si>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</si>
  <si>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</si>
  <si>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</si>
  <si>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</si>
  <si>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</si>
  <si>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</si>
  <si>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</si>
  <si>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</si>
  <si>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</si>
  <si>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</si>
  <si>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</si>
  <si>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</si>
  <si>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</si>
  <si>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</si>
  <si>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</si>
  <si>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</si>
  <si>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</si>
  <si>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</si>
  <si>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</si>
  <si>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</si>
  <si>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</si>
  <si>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</si>
  <si>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</si>
  <si>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</si>
  <si>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</si>
  <si>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</si>
  <si>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</si>
  <si>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</si>
  <si>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</si>
  <si>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</si>
  <si>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</si>
  <si>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</si>
  <si>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</si>
  <si>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</si>
  <si>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</si>
  <si>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</si>
  <si>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</si>
  <si>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</si>
  <si>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</si>
  <si>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</si>
  <si>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</si>
  <si>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</si>
  <si>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</si>
  <si>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</si>
  <si>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</si>
  <si>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</si>
  <si>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</si>
  <si>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</si>
  <si>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</si>
  <si>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</si>
  <si>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</si>
  <si>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</si>
  <si>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</si>
  <si>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</si>
  <si>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</si>
  <si>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</si>
  <si>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</si>
  <si>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</si>
  <si>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</si>
  <si>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</si>
  <si>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</si>
  <si>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</si>
  <si>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</si>
  <si>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</si>
  <si>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</si>
  <si>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</si>
  <si>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</si>
  <si>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</si>
  <si>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</si>
  <si>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</si>
  <si>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</si>
  <si>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</si>
  <si>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</si>
  <si>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</si>
  <si>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</si>
  <si>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</si>
  <si>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</si>
  <si>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</si>
  <si>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</si>
  <si>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</si>
  <si>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</si>
  <si>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</si>
  <si>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</si>
  <si>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</si>
  <si>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</si>
  <si>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</si>
  <si>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</si>
  <si>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</si>
  <si>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</si>
  <si>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</si>
  <si>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</si>
  <si>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</si>
  <si>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</si>
  <si>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</si>
  <si>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</si>
  <si>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</si>
  <si>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</si>
  <si>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</si>
  <si>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</si>
  <si>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</si>
  <si>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</si>
  <si>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</si>
  <si>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</si>
  <si>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</si>
  <si>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</si>
  <si>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</si>
  <si>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</si>
  <si>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</si>
  <si>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</si>
  <si>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</si>
  <si>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</si>
  <si>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</si>
  <si>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</si>
  <si>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</si>
  <si>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</si>
  <si>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</si>
  <si>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</si>
  <si>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</si>
  <si>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</si>
  <si>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</si>
  <si>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</si>
  <si>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</si>
  <si>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</si>
  <si>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</si>
  <si>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</si>
  <si>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</si>
  <si>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</si>
  <si>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</si>
  <si>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</si>
  <si>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</si>
  <si>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</si>
  <si>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</si>
  <si>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</si>
  <si>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</si>
  <si>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</si>
  <si>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</si>
  <si>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</si>
  <si>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</si>
  <si>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</si>
  <si>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</si>
  <si>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</si>
  <si>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</si>
  <si>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</si>
  <si>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</si>
  <si>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</si>
  <si>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</si>
  <si>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</si>
  <si>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</si>
  <si>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</si>
  <si>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</si>
  <si>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</si>
  <si>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</si>
  <si>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</si>
  <si>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</si>
  <si>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</si>
  <si>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</si>
  <si>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</si>
  <si>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</si>
  <si>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</si>
  <si>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</si>
  <si>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</si>
  <si>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</si>
  <si>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</si>
  <si>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</si>
  <si>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</si>
  <si>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</si>
  <si>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</si>
  <si>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</si>
  <si>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</si>
  <si>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</si>
  <si>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</si>
  <si>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</si>
  <si>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</si>
  <si>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</si>
  <si>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</si>
  <si>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</si>
  <si>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</si>
  <si>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</si>
  <si>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</si>
  <si>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</si>
  <si>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</si>
  <si>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</si>
  <si>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</si>
  <si>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</si>
  <si>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</si>
  <si>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</si>
  <si>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</si>
  <si>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</si>
  <si>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</si>
  <si>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</si>
  <si>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</si>
  <si>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</si>
  <si>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</si>
  <si>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</si>
  <si>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</si>
  <si>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</si>
  <si>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</si>
  <si>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</si>
  <si>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</si>
  <si>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</si>
  <si>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</si>
  <si>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</si>
  <si>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</si>
  <si>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</si>
  <si>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</si>
  <si>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</si>
  <si>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</si>
  <si>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</si>
  <si>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</si>
  <si>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</si>
  <si>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</si>
  <si>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</si>
  <si>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</si>
  <si>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</si>
  <si>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</si>
  <si>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</si>
  <si>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</si>
  <si>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</si>
  <si>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</si>
  <si>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</si>
  <si>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</si>
  <si>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</si>
  <si>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</si>
  <si>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</si>
  <si>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</si>
  <si>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</si>
  <si>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</si>
  <si>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</si>
  <si>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</si>
  <si>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</si>
  <si>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</si>
  <si>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</si>
  <si>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</si>
  <si>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</si>
  <si>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</si>
  <si>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</si>
  <si>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</si>
  <si>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</si>
  <si>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</si>
  <si>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</si>
  <si>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</si>
  <si>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</si>
  <si>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</si>
  <si>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</si>
  <si>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</si>
  <si>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</si>
  <si>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</si>
  <si>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</si>
  <si>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</si>
  <si>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</si>
  <si>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</si>
  <si>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</si>
  <si>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</si>
  <si>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</si>
  <si>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</si>
  <si>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</si>
  <si>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</si>
  <si>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</si>
  <si>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</si>
  <si>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</si>
  <si>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</si>
  <si>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</si>
  <si>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</si>
  <si>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</si>
  <si>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</si>
  <si>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</si>
  <si>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</si>
  <si>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</si>
  <si>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</si>
  <si>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</si>
  <si>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</si>
  <si>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</si>
  <si>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</si>
  <si>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</si>
  <si>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</si>
  <si>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</si>
  <si>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</si>
  <si>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</si>
  <si>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</si>
  <si>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</si>
  <si>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</si>
  <si>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</si>
  <si>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</si>
  <si>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</si>
  <si>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</si>
  <si>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</si>
  <si>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</si>
  <si>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</si>
  <si>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</si>
  <si>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</si>
  <si>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</si>
  <si>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</si>
  <si>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</si>
  <si>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</si>
  <si>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</si>
  <si>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</si>
  <si>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</si>
  <si>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</si>
  <si>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</si>
  <si>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</si>
  <si>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</si>
  <si>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</si>
  <si>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</si>
  <si>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</si>
  <si>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</si>
  <si>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</si>
  <si>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</si>
  <si>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</si>
  <si>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</si>
  <si>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</si>
  <si>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</si>
  <si>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</si>
  <si>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</si>
  <si>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</si>
  <si>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</si>
  <si>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</si>
  <si>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</si>
  <si>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</si>
  <si>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</si>
  <si>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</si>
  <si>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</si>
  <si>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</si>
  <si>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</si>
  <si>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</si>
  <si>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</si>
  <si>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</si>
  <si>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</si>
  <si>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</si>
  <si>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</si>
  <si>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</si>
  <si>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</si>
  <si>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</si>
  <si>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</si>
  <si>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</si>
  <si>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</si>
  <si>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</si>
  <si>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</si>
  <si>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</si>
  <si>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</si>
  <si>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</si>
  <si>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</si>
  <si>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</si>
  <si>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</si>
  <si>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</si>
  <si>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</si>
  <si>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</si>
  <si>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</si>
  <si>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</si>
  <si>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</si>
  <si>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</si>
  <si>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</si>
  <si>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</si>
  <si>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</si>
  <si>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</si>
  <si>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</si>
  <si>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</si>
  <si>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</si>
  <si>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</si>
  <si>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</si>
  <si>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</si>
  <si>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</si>
  <si>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</si>
  <si>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</si>
  <si>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</si>
  <si>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</si>
  <si>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</si>
  <si>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</si>
  <si>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</si>
  <si>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</si>
  <si>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</si>
  <si>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</si>
  <si>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</si>
  <si>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</si>
  <si>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</si>
  <si>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</si>
  <si>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</si>
  <si>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</si>
  <si>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</si>
  <si>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</si>
  <si>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</si>
  <si>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</si>
  <si>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</si>
  <si>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</si>
  <si>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</si>
  <si>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</si>
  <si>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</si>
  <si>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</si>
  <si>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</si>
  <si>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</si>
  <si>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</si>
  <si>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</si>
  <si>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</si>
  <si>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</si>
  <si>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</si>
  <si>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</si>
  <si>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</si>
  <si>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</si>
  <si>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</si>
  <si>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</si>
  <si>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</si>
  <si>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</si>
  <si>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</si>
  <si>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</si>
  <si>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</si>
  <si>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</si>
  <si>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</si>
  <si>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</si>
  <si>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</si>
  <si>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</si>
  <si>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</si>
  <si>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</si>
  <si>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</si>
  <si>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</si>
  <si>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</si>
  <si>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</si>
  <si>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</si>
  <si>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</si>
  <si>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</si>
  <si>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</si>
  <si>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</si>
  <si>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</si>
  <si>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</si>
  <si>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</si>
  <si>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</si>
  <si>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</si>
  <si>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</si>
  <si>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</si>
  <si>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</si>
  <si>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</si>
  <si>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</si>
  <si>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</si>
  <si>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</si>
  <si>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</si>
  <si>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</si>
  <si>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</si>
  <si>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</si>
  <si>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</si>
  <si>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</si>
  <si>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</si>
  <si>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</si>
  <si>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</si>
  <si>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</si>
  <si>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</si>
  <si>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</si>
  <si>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</si>
  <si>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</si>
  <si>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</si>
  <si>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</si>
  <si>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</si>
  <si>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</si>
  <si>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</si>
  <si>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</si>
  <si>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</si>
  <si>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</si>
  <si>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</si>
  <si>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</si>
  <si>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</si>
  <si>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</si>
  <si>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</si>
  <si>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</si>
  <si>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</si>
  <si>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</si>
  <si>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</si>
  <si>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</si>
  <si>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</si>
  <si>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</si>
  <si>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</si>
  <si>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</si>
  <si>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</si>
  <si>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</si>
  <si>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</si>
  <si>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</si>
  <si>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</si>
  <si>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</si>
  <si>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</si>
  <si>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</si>
  <si>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</si>
  <si>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</si>
  <si>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</si>
  <si>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</si>
  <si>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</si>
  <si>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</si>
  <si>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</si>
  <si>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</si>
  <si>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</si>
  <si>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</si>
  <si>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</si>
  <si>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</si>
  <si>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</si>
  <si>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</si>
  <si>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</si>
  <si>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</si>
  <si>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</si>
  <si>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</si>
  <si>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</si>
  <si>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</si>
  <si>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</si>
  <si>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</si>
  <si>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</si>
  <si>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</si>
  <si>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</si>
  <si>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</si>
  <si>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</si>
  <si>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</si>
  <si>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</si>
  <si>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</si>
  <si>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</si>
  <si>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</si>
  <si>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</si>
  <si>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</si>
  <si>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</si>
  <si>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</si>
  <si>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</si>
  <si>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</si>
  <si>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</si>
  <si>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</si>
  <si>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</si>
  <si>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</si>
  <si>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</si>
  <si>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</si>
  <si>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</si>
  <si>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</si>
  <si>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</si>
  <si>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</si>
  <si>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</si>
  <si>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</si>
  <si>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</si>
  <si>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</si>
  <si>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</si>
  <si>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</si>
  <si>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</si>
  <si>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</si>
  <si>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</si>
  <si>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</si>
  <si>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</si>
  <si>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</si>
  <si>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</si>
  <si>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</si>
  <si>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</si>
  <si>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</si>
  <si>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</si>
  <si>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</si>
  <si>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</si>
  <si>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</si>
  <si>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</si>
  <si>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</si>
  <si>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</si>
  <si>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</si>
  <si>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</si>
  <si>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</si>
  <si>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</si>
  <si>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</si>
  <si>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</si>
  <si>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</si>
  <si>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</si>
  <si>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</si>
  <si>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</si>
  <si>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</si>
  <si>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</si>
  <si>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</si>
  <si>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</si>
  <si>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</si>
  <si>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</si>
  <si>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</si>
  <si>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</si>
  <si>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</si>
  <si>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</si>
  <si>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</si>
  <si>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</si>
  <si>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</si>
  <si>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</si>
  <si>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</si>
  <si>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</si>
  <si>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</si>
  <si>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</si>
  <si>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</si>
  <si>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</si>
  <si>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</si>
  <si>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</si>
  <si>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</si>
  <si>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</si>
  <si>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</si>
  <si>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</si>
  <si>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</si>
  <si>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</si>
  <si>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</si>
  <si>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</si>
  <si>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</si>
  <si>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</si>
  <si>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</si>
  <si>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</si>
  <si>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</si>
  <si>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</si>
  <si>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</si>
  <si>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</si>
  <si>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</si>
  <si>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</si>
  <si>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</si>
  <si>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</si>
  <si>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</si>
  <si>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</si>
  <si>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</si>
  <si>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</si>
  <si>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</si>
  <si>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</si>
  <si>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</si>
  <si>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</si>
  <si>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</si>
  <si>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</si>
  <si>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</si>
  <si>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</si>
  <si>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</si>
  <si>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</si>
  <si>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</si>
  <si>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</si>
  <si>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</si>
  <si>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</si>
  <si>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</si>
  <si>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</si>
  <si>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</si>
  <si>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</si>
  <si>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</si>
  <si>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</si>
  <si>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</si>
  <si>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</si>
  <si>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</si>
  <si>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</si>
  <si>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</si>
  <si>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</si>
  <si>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</si>
  <si>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</si>
  <si>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</si>
  <si>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</si>
  <si>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</si>
  <si>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</si>
  <si>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</si>
  <si>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</si>
  <si>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</si>
  <si>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</si>
  <si>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</si>
  <si>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</si>
  <si>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</si>
  <si>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</si>
  <si>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</si>
  <si>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</si>
  <si>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</si>
  <si>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</si>
  <si>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</si>
  <si>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</si>
  <si>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</si>
  <si>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</si>
  <si>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</si>
  <si>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</si>
  <si>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</si>
  <si>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</si>
  <si>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</si>
  <si>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</si>
  <si>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</si>
  <si>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</si>
  <si>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</si>
  <si>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</si>
  <si>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</si>
  <si>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</si>
  <si>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</si>
  <si>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</si>
  <si>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</si>
  <si>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</si>
  <si>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</si>
  <si>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</si>
  <si>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</si>
  <si>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</si>
  <si>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</si>
  <si>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</si>
  <si>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</si>
  <si>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</si>
  <si>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</si>
  <si>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</si>
  <si>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</si>
  <si>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</si>
  <si>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</si>
  <si>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</si>
  <si>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</si>
  <si>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</si>
  <si>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</si>
  <si>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</si>
  <si>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</si>
  <si>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</si>
  <si>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</si>
  <si>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</si>
  <si>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</si>
  <si>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</si>
  <si>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</si>
  <si>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</si>
  <si>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</si>
  <si>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</si>
  <si>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</si>
  <si>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</si>
  <si>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</si>
  <si>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</si>
  <si>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</si>
  <si>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</si>
  <si>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</si>
  <si>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</si>
  <si>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</si>
  <si>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</si>
  <si>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</si>
  <si>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</si>
  <si>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</si>
  <si>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</si>
  <si>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</si>
  <si>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</si>
  <si>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</si>
  <si>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</si>
  <si>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</si>
  <si>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</si>
  <si>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</si>
  <si>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</si>
  <si>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</si>
  <si>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</si>
  <si>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</si>
  <si>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</si>
  <si>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</si>
  <si>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</si>
  <si>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</si>
  <si>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</si>
  <si>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</si>
  <si>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</si>
  <si>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</si>
  <si>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</si>
  <si>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</si>
  <si>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</si>
  <si>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</si>
  <si>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</si>
  <si>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</si>
  <si>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</si>
  <si>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</si>
  <si>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</si>
  <si>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</si>
  <si>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</si>
  <si>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</si>
  <si>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</si>
  <si>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</si>
  <si>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</si>
  <si>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</si>
  <si>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</si>
  <si>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</si>
  <si>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</si>
  <si>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</si>
  <si>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</si>
  <si>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</si>
  <si>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</si>
  <si>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</si>
  <si>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</si>
  <si>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</si>
  <si>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</si>
  <si>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</si>
  <si>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</si>
  <si>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</si>
  <si>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</si>
  <si>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</si>
  <si>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</si>
  <si>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</si>
  <si>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</si>
  <si>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</si>
  <si>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</si>
  <si>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</si>
  <si>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</si>
  <si>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</si>
  <si>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</si>
  <si>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</si>
  <si>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</si>
  <si>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</si>
  <si>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</si>
  <si>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</si>
  <si>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</si>
  <si>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</si>
  <si>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</si>
  <si>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</si>
  <si>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</si>
  <si>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</si>
  <si>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</si>
  <si>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</si>
  <si>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</si>
  <si>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</si>
  <si>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</si>
  <si>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</si>
  <si>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</si>
  <si>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</si>
  <si>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</si>
  <si>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</si>
  <si>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</si>
  <si>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</si>
  <si>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</si>
  <si>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</si>
  <si>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</si>
  <si>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</si>
  <si>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</si>
  <si>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</si>
  <si>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</si>
  <si>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</si>
  <si>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</si>
  <si>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</si>
  <si>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</si>
  <si>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</si>
  <si>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</si>
  <si>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</si>
  <si>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</si>
  <si>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</si>
  <si>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</si>
  <si>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</si>
  <si>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</si>
  <si>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</si>
  <si>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</si>
  <si>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</si>
  <si>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</si>
  <si>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</si>
  <si>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</si>
  <si>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</si>
  <si>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</si>
  <si>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</si>
  <si>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</si>
  <si>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</si>
  <si>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</si>
  <si>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</si>
  <si>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</si>
  <si>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</si>
  <si>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</si>
  <si>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</si>
  <si>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</si>
  <si>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</si>
  <si>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</si>
  <si>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</si>
  <si>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</si>
  <si>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</si>
  <si>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</si>
  <si>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</si>
  <si>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</si>
  <si>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</si>
  <si>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</si>
  <si>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</si>
  <si>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</si>
  <si>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</si>
  <si>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</si>
  <si>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</si>
  <si>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</si>
  <si>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</si>
  <si>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</si>
  <si>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</si>
  <si>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</si>
  <si>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</si>
  <si>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</si>
  <si>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</si>
  <si>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</si>
  <si>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</si>
  <si>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</si>
  <si>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</si>
  <si>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</si>
  <si>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</si>
  <si>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</si>
  <si>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</si>
  <si>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</si>
  <si>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</si>
  <si>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</si>
  <si>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</si>
  <si>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</si>
  <si>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</si>
  <si>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</si>
  <si>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</si>
  <si>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</si>
  <si>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</si>
  <si>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</si>
  <si>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</si>
  <si>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</si>
  <si>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</si>
  <si>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</si>
  <si>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</si>
  <si>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</si>
  <si>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</si>
  <si>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</si>
  <si>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</si>
  <si>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</si>
  <si>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</si>
  <si>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</si>
  <si>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</si>
  <si>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</si>
  <si>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</si>
  <si>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</si>
  <si>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</si>
  <si>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</si>
  <si>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</si>
  <si>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</si>
  <si>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</si>
  <si>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</si>
  <si>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</si>
  <si>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</si>
  <si>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</si>
  <si>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</si>
  <si>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</si>
  <si>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</si>
  <si>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</si>
  <si>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</si>
  <si>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</si>
  <si>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</si>
  <si>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</si>
  <si>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</si>
  <si>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</si>
  <si>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</si>
  <si>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</si>
  <si>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</si>
  <si>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</si>
  <si>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</si>
  <si>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</si>
  <si>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</si>
  <si>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</si>
  <si>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</si>
  <si>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</si>
  <si>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</si>
  <si>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</si>
  <si>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</si>
  <si>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</si>
  <si>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</si>
  <si>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</si>
  <si>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</si>
  <si>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</si>
  <si>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</si>
  <si>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</si>
  <si>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</si>
  <si>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</si>
  <si>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</si>
  <si>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</si>
  <si>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</si>
  <si>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</si>
  <si>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</si>
  <si>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</si>
  <si>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</si>
  <si>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</si>
  <si>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</si>
  <si>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</si>
  <si>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</si>
  <si>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</si>
  <si>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</si>
  <si>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</si>
  <si>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</si>
  <si>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</si>
  <si>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</si>
  <si>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</si>
  <si>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</si>
  <si>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</si>
  <si>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</si>
  <si>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</si>
  <si>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</si>
  <si>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</si>
  <si>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</si>
  <si>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</si>
  <si>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</si>
  <si>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</si>
  <si>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</si>
  <si>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</si>
  <si>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</si>
  <si>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</si>
  <si>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</si>
  <si>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</si>
  <si>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</si>
  <si>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</si>
  <si>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</si>
  <si>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</si>
  <si>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</si>
  <si>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</si>
  <si>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</si>
  <si>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</si>
  <si>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</si>
  <si>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</si>
  <si>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</si>
  <si>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</si>
  <si>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</si>
  <si>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</si>
  <si>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</si>
  <si>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</si>
  <si>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</si>
  <si>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</si>
  <si>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</si>
  <si>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</si>
  <si>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</si>
  <si>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</si>
  <si>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</si>
  <si>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</si>
  <si>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</si>
  <si>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</si>
  <si>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</si>
  <si>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</si>
  <si>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</si>
  <si>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</si>
  <si>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</si>
  <si>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</si>
  <si>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</si>
  <si>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</si>
  <si>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</si>
  <si>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</si>
  <si>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</si>
  <si>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</si>
  <si>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</si>
  <si>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</si>
  <si>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</si>
  <si>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</si>
  <si>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</si>
  <si>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</si>
  <si>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</si>
  <si>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</si>
  <si>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</si>
  <si>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</si>
  <si>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</si>
  <si>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</si>
  <si>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</si>
  <si>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</si>
  <si>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</si>
  <si>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</si>
  <si>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</si>
  <si>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</si>
  <si>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</si>
  <si>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</si>
  <si>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</si>
  <si>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</si>
  <si>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</si>
  <si>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</si>
  <si>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</si>
  <si>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</si>
  <si>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</si>
  <si>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</si>
  <si>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</si>
  <si>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</si>
  <si>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</si>
  <si>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</si>
  <si>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</si>
  <si>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</si>
  <si>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</si>
  <si>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</si>
  <si>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</si>
  <si>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</si>
  <si>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</si>
  <si>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</si>
  <si>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</si>
  <si>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</si>
  <si>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</si>
  <si>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</si>
  <si>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</si>
  <si>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</si>
  <si>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</si>
  <si>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</si>
  <si>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</si>
  <si>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</si>
  <si>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</si>
  <si>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</si>
  <si>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</si>
  <si>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</si>
  <si>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</si>
  <si>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</si>
  <si>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</si>
  <si>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</si>
  <si>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</si>
  <si>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</si>
  <si>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</si>
  <si>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</si>
  <si>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</si>
  <si>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</si>
  <si>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</si>
  <si>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</si>
  <si>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</si>
  <si>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</si>
  <si>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</si>
  <si>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</si>
  <si>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</si>
  <si>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</si>
  <si>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</si>
  <si>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</si>
  <si>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</si>
  <si>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</si>
  <si>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</si>
  <si>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</si>
  <si>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</si>
  <si>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</si>
  <si>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</si>
  <si>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</si>
  <si>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</si>
  <si>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</si>
  <si>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</si>
  <si>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</si>
  <si>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</si>
  <si>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</si>
  <si>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</si>
  <si>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</si>
  <si>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</si>
  <si>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</si>
  <si>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</si>
  <si>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</si>
  <si>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</si>
  <si>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</si>
  <si>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</si>
  <si>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</si>
  <si>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</si>
  <si>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</si>
  <si>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</si>
  <si>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</si>
  <si>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</si>
  <si>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</si>
  <si>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</si>
  <si>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</si>
  <si>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</si>
  <si>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</si>
  <si>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</si>
  <si>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</si>
  <si>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</si>
  <si>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</si>
  <si>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</si>
  <si>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</si>
  <si>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</si>
  <si>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</si>
  <si>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</si>
  <si>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</si>
  <si>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</si>
  <si>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</si>
  <si>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</si>
  <si>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</si>
  <si>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</si>
  <si>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</si>
  <si>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</si>
  <si>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</si>
  <si>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</si>
  <si>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</si>
  <si>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</si>
  <si>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</si>
  <si>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</si>
  <si>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</si>
  <si>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</si>
  <si>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</si>
  <si>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</si>
  <si>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</si>
  <si>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</si>
  <si>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</si>
  <si>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</si>
  <si>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</si>
  <si>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</si>
  <si>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</si>
  <si>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</si>
  <si>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</si>
  <si>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</si>
  <si>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</si>
  <si>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</si>
  <si>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</si>
  <si>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</si>
  <si>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</si>
  <si>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</si>
  <si>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</si>
  <si>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</si>
  <si>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</si>
  <si>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</si>
  <si>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</si>
  <si>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</si>
  <si>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</si>
  <si>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</si>
  <si>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</si>
  <si>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</si>
  <si>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</si>
  <si>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</si>
  <si>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</si>
  <si>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</si>
  <si>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</si>
  <si>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</si>
  <si>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</si>
  <si>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</si>
  <si>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</si>
  <si>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</si>
  <si>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</si>
  <si>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</si>
  <si>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</si>
  <si>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</si>
  <si>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</si>
  <si>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</si>
  <si>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</si>
  <si>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</si>
  <si>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</si>
  <si>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</si>
  <si>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</si>
  <si>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</si>
  <si>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</si>
  <si>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</si>
  <si>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</si>
  <si>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</si>
  <si>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</si>
  <si>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</si>
  <si>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</si>
  <si>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</si>
  <si>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</si>
  <si>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</si>
  <si>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</si>
  <si>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</si>
  <si>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</si>
  <si>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</si>
  <si>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</si>
  <si>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</si>
  <si>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</si>
  <si>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</si>
  <si>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</si>
  <si>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</si>
  <si>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</si>
  <si>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</si>
  <si>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</si>
  <si>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</si>
  <si>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</si>
  <si>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</si>
  <si>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</si>
  <si>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</si>
  <si>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</si>
  <si>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</si>
  <si>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</si>
  <si>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</si>
  <si>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</si>
  <si>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</si>
  <si>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</si>
  <si>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</si>
  <si>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</si>
  <si>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</si>
  <si>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</si>
  <si>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</si>
  <si>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</si>
  <si>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</si>
  <si>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</si>
  <si>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</si>
  <si>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</si>
  <si>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</si>
  <si>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</si>
  <si>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</si>
  <si>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</si>
  <si>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</si>
  <si>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</si>
  <si>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</si>
  <si>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</si>
  <si>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</si>
  <si>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</si>
  <si>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</si>
  <si>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</si>
  <si>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</si>
  <si>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</si>
  <si>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</si>
  <si>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</si>
  <si>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</si>
  <si>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</si>
  <si>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</si>
  <si>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</si>
  <si>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</si>
  <si>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</si>
  <si>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</si>
  <si>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</si>
  <si>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</si>
  <si>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</si>
  <si>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</si>
  <si>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</si>
  <si>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</si>
  <si>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</si>
  <si>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</si>
  <si>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</si>
  <si>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</si>
  <si>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</si>
  <si>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</si>
  <si>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</si>
  <si>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</si>
  <si>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</si>
  <si>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</si>
  <si>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</si>
  <si>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</si>
  <si>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</si>
  <si>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</si>
  <si>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</si>
  <si>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</si>
  <si>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</si>
  <si>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</si>
  <si>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</si>
  <si>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</si>
  <si>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</si>
  <si>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</si>
  <si>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</si>
  <si>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</si>
  <si>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</si>
  <si>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</si>
  <si>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</si>
  <si>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</si>
  <si>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</si>
  <si>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</si>
  <si>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</si>
  <si>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</si>
  <si>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</si>
  <si>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</si>
  <si>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</si>
  <si>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</si>
  <si>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</si>
  <si>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</si>
  <si>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</si>
  <si>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</si>
  <si>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</si>
  <si>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</si>
  <si>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</si>
  <si>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</si>
  <si>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</si>
  <si>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</si>
  <si>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</si>
  <si>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</si>
  <si>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</si>
  <si>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</si>
  <si>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</si>
  <si>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</si>
  <si>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</si>
  <si>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</si>
  <si>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</si>
  <si>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</si>
  <si>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</si>
  <si>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</si>
  <si>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</si>
  <si>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</si>
  <si>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</si>
  <si>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</si>
  <si>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</si>
  <si>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</si>
  <si>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</si>
  <si>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</si>
  <si>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</si>
  <si>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</si>
  <si>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</si>
  <si>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</si>
  <si>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</si>
  <si>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</si>
  <si>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</si>
  <si>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</si>
  <si>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</si>
  <si>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</si>
  <si>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</si>
  <si>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</si>
  <si>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</si>
  <si>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</si>
  <si>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</si>
  <si>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</si>
  <si>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</si>
  <si>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</si>
  <si>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</si>
  <si>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</si>
  <si>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</si>
  <si>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</si>
  <si>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</si>
  <si>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</si>
  <si>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</si>
  <si>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</si>
  <si>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</si>
  <si>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</si>
  <si>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</si>
  <si>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</si>
  <si>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</si>
  <si>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</si>
  <si>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</si>
  <si>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</si>
  <si>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</si>
  <si>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</si>
  <si>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</si>
  <si>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</si>
  <si>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</si>
  <si>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</si>
  <si>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</si>
  <si>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</si>
  <si>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</si>
  <si>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</si>
  <si>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</si>
  <si>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</si>
  <si>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</si>
  <si>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</si>
  <si>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</si>
  <si>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</si>
  <si>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</si>
  <si>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</si>
  <si>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</si>
  <si>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</si>
  <si>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</si>
  <si>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</si>
  <si>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</si>
  <si>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</si>
  <si>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</si>
  <si>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</si>
  <si>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</si>
  <si>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</si>
  <si>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</si>
  <si>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</si>
  <si>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</si>
  <si>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</si>
  <si>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</si>
  <si>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</si>
  <si>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</si>
  <si>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</si>
  <si>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</si>
  <si>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</si>
  <si>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</si>
  <si>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</si>
  <si>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</si>
  <si>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</si>
  <si>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</si>
  <si>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</si>
  <si>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</si>
  <si>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</si>
  <si>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</si>
  <si>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</si>
  <si>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</si>
  <si>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</si>
  <si>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</si>
  <si>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</si>
  <si>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</si>
  <si>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</si>
  <si>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</si>
  <si>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</si>
  <si>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</si>
  <si>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</si>
  <si>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</si>
  <si>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</si>
  <si>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</si>
  <si>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</si>
  <si>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</si>
  <si>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</si>
  <si>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</si>
  <si>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</si>
  <si>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</si>
  <si>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</si>
  <si>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</si>
  <si>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</si>
  <si>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</si>
  <si>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</si>
  <si>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</si>
  <si>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</si>
  <si>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</si>
  <si>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</si>
  <si>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</si>
  <si>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</si>
  <si>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</si>
  <si>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</si>
  <si>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</si>
  <si>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</si>
  <si>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</si>
  <si>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</si>
  <si>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</si>
  <si>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</si>
  <si>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</si>
  <si>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</si>
  <si>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</si>
  <si>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</si>
  <si>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</si>
  <si>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</si>
  <si>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</si>
  <si>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</si>
  <si>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</si>
  <si>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</si>
  <si>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</si>
  <si>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</si>
  <si>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</si>
  <si>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</si>
  <si>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</si>
  <si>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</si>
  <si>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</si>
  <si>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</si>
  <si>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</si>
  <si>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</si>
  <si>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</si>
  <si>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</si>
  <si>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</si>
  <si>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</si>
  <si>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</si>
  <si>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</si>
  <si>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</si>
  <si>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</si>
  <si>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</si>
  <si>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</si>
  <si>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</si>
  <si>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</si>
  <si>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</si>
  <si>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</si>
  <si>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</si>
  <si>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</si>
  <si>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</si>
  <si>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</si>
  <si>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</si>
  <si>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</si>
  <si>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</si>
  <si>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</si>
  <si>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</si>
  <si>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</si>
  <si>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</si>
  <si>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</si>
  <si>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</si>
  <si>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</si>
  <si>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</si>
  <si>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</si>
  <si>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</si>
  <si>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</si>
  <si>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</si>
  <si>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</si>
  <si>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</si>
  <si>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</si>
  <si>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</si>
  <si>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</si>
  <si>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</si>
  <si>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</si>
  <si>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</si>
  <si>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</si>
  <si>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</si>
  <si>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</si>
  <si>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</si>
  <si>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</si>
  <si>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</si>
  <si>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</si>
  <si>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</si>
  <si>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</si>
  <si>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</si>
  <si>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</si>
  <si>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</si>
  <si>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</si>
  <si>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</si>
  <si>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</si>
  <si>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</si>
  <si>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</si>
  <si>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</si>
  <si>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</si>
  <si>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</si>
  <si>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</si>
  <si>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</si>
  <si>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</si>
  <si>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</si>
  <si>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</si>
  <si>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</si>
  <si>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</si>
  <si>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</si>
  <si>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</si>
  <si>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</si>
  <si>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</si>
  <si>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</si>
  <si>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</si>
  <si>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</si>
  <si>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</si>
  <si>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</si>
  <si>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</si>
  <si>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</si>
  <si>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</si>
  <si>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</si>
  <si>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</si>
  <si>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</si>
  <si>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</si>
  <si>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</si>
  <si>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</si>
  <si>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</si>
  <si>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</si>
  <si>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</si>
  <si>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</si>
  <si>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</si>
  <si>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</si>
  <si>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</si>
  <si>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</si>
  <si>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</si>
  <si>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</si>
  <si>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</si>
  <si>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</si>
  <si>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</si>
  <si>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</si>
  <si>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</si>
  <si>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</si>
  <si>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</si>
  <si>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</si>
  <si>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</si>
  <si>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</si>
  <si>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</si>
  <si>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</si>
  <si>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</si>
  <si>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</si>
  <si>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</si>
  <si>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</si>
  <si>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</si>
  <si>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</si>
  <si>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</si>
  <si>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</si>
  <si>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</si>
  <si>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</si>
  <si>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</si>
  <si>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</si>
  <si>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</si>
  <si>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</si>
  <si>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</si>
  <si>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</si>
  <si>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</si>
  <si>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</si>
  <si>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</si>
  <si>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</si>
  <si>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</si>
  <si>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</si>
  <si>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</si>
  <si>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</si>
  <si>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</si>
  <si>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</si>
  <si>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</si>
  <si>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</si>
  <si>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</si>
  <si>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</si>
  <si>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</si>
  <si>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</si>
  <si>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</si>
  <si>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</si>
  <si>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</si>
  <si>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</si>
  <si>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</si>
  <si>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</si>
  <si>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</si>
  <si>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</si>
  <si>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</si>
  <si>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</si>
  <si>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</si>
  <si>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</si>
  <si>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</si>
  <si>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</si>
  <si>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</si>
  <si>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</si>
  <si>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</si>
  <si>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</si>
  <si>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</si>
  <si>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</si>
  <si>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</si>
  <si>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</si>
  <si>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</si>
  <si>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</si>
  <si>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</si>
  <si>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</si>
  <si>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</si>
  <si>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</si>
  <si>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</si>
  <si>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</si>
  <si>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</si>
  <si>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</si>
  <si>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</si>
  <si>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</si>
  <si>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</si>
  <si>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</si>
  <si>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</si>
  <si>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</si>
  <si>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</si>
  <si>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</si>
  <si>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</si>
  <si>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</si>
  <si>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</si>
  <si>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</si>
  <si>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</si>
  <si>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</si>
  <si>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</si>
  <si>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</si>
  <si>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</si>
  <si>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</si>
  <si>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</si>
  <si>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</si>
  <si>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</si>
  <si>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</si>
  <si>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</si>
  <si>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</si>
  <si>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</si>
  <si>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</si>
  <si>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</si>
  <si>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</si>
  <si>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</si>
  <si>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</si>
  <si>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</si>
  <si>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</si>
  <si>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</si>
  <si>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</si>
  <si>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</si>
  <si>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</si>
  <si>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</si>
  <si>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</si>
  <si>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</si>
  <si>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</si>
  <si>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</si>
  <si>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</si>
  <si>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</si>
  <si>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</si>
  <si>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</si>
  <si>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</si>
  <si>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</si>
  <si>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</si>
  <si>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</si>
  <si>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</si>
  <si>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</si>
  <si>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</si>
  <si>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</si>
  <si>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</si>
  <si>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</si>
  <si>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</si>
  <si>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</si>
  <si>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</si>
  <si>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</si>
  <si>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</si>
  <si>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</si>
  <si>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</si>
  <si>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</si>
  <si>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</si>
  <si>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</si>
  <si>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</si>
  <si>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</si>
  <si>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</si>
  <si>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</si>
  <si>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</si>
  <si>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</si>
  <si>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</si>
  <si>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</si>
  <si>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</si>
  <si>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</si>
  <si>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</si>
  <si>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</si>
  <si>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</si>
  <si>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</si>
  <si>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</si>
  <si>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</si>
  <si>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</si>
  <si>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</si>
  <si>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</si>
  <si>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</si>
  <si>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</si>
  <si>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</si>
  <si>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</si>
  <si>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</si>
  <si>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</si>
  <si>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</si>
  <si>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</si>
  <si>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</si>
  <si>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</si>
  <si>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</si>
  <si>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</si>
  <si>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</si>
  <si>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</si>
  <si>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</si>
  <si>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</si>
  <si>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</si>
  <si>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</si>
  <si>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</si>
  <si>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</si>
  <si>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</si>
  <si>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</si>
  <si>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</si>
  <si>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</si>
  <si>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</si>
  <si>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</si>
  <si>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</si>
  <si>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</si>
  <si>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</si>
  <si>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</si>
  <si>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</si>
  <si>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</si>
  <si>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</si>
  <si>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</si>
  <si>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</si>
  <si>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</si>
  <si>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</si>
  <si>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</si>
  <si>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</si>
  <si>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</si>
  <si>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</si>
  <si>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</si>
  <si>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</si>
  <si>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</si>
  <si>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</si>
  <si>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</si>
  <si>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</si>
  <si>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</si>
  <si>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</si>
  <si>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</si>
  <si>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</si>
  <si>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</si>
  <si>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</si>
  <si>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</si>
  <si>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</si>
  <si>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</si>
  <si>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</si>
  <si>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</si>
  <si>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</si>
  <si>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</si>
  <si>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</si>
  <si>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</si>
  <si>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</si>
  <si>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</si>
  <si>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</si>
  <si>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</si>
  <si>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</si>
  <si>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</si>
  <si>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</si>
  <si>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</si>
  <si>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</si>
  <si>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</si>
  <si>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</si>
  <si>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</si>
  <si>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</si>
  <si>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</si>
  <si>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</si>
  <si>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</si>
  <si>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</si>
  <si>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</si>
  <si>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</si>
  <si>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</si>
  <si>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</si>
  <si>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</si>
  <si>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</si>
  <si>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</si>
  <si>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</si>
  <si>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</si>
  <si>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</si>
  <si>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</si>
  <si>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</si>
  <si>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</si>
  <si>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</si>
  <si>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</si>
  <si>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</si>
  <si>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</si>
  <si>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</si>
  <si>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</si>
  <si>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</si>
  <si>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</si>
  <si>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</si>
  <si>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</si>
  <si>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</si>
  <si>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</si>
  <si>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</si>
  <si>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</si>
  <si>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</si>
  <si>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</si>
  <si>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</si>
  <si>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</si>
  <si>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</si>
  <si>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</si>
  <si>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</si>
  <si>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</si>
  <si>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</si>
  <si>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</si>
  <si>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</si>
  <si>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</si>
  <si>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</si>
  <si>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</si>
  <si>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</si>
  <si>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</si>
  <si>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</si>
  <si>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</si>
  <si>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</si>
  <si>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</si>
  <si>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</si>
  <si>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</si>
  <si>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</si>
  <si>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</si>
  <si>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</si>
  <si>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</si>
  <si>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</si>
  <si>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</si>
  <si>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</si>
  <si>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</si>
  <si>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</si>
  <si>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</si>
  <si>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</si>
  <si>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</si>
  <si>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</si>
  <si>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</si>
  <si>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</si>
  <si>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</si>
  <si>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</si>
  <si>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</si>
  <si>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</si>
  <si>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</si>
  <si>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</si>
  <si>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</si>
  <si>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</si>
  <si>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</si>
  <si>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</si>
  <si>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</si>
  <si>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</si>
  <si>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</si>
  <si>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</si>
  <si>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</si>
  <si>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</si>
  <si>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</si>
  <si>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</si>
  <si>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</si>
  <si>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</si>
  <si>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</si>
  <si>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</si>
  <si>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</si>
  <si>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</si>
  <si>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</si>
  <si>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</si>
  <si>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</si>
  <si>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</si>
  <si>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</si>
  <si>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</si>
  <si>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</si>
  <si>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</si>
  <si>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</si>
  <si>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</si>
  <si>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</si>
  <si>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</si>
  <si>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</si>
  <si>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</si>
  <si>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</si>
  <si>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</si>
  <si>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</si>
  <si>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</si>
  <si>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</si>
  <si>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</si>
  <si>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</si>
  <si>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</si>
  <si>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</si>
  <si>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</si>
  <si>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</si>
  <si>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</si>
  <si>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</si>
  <si>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</si>
  <si>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</si>
  <si>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</si>
  <si>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</si>
  <si>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</si>
  <si>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</si>
  <si>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</si>
  <si>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</si>
  <si>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</si>
  <si>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</si>
  <si>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</si>
  <si>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</si>
  <si>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</si>
  <si>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</si>
  <si>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</si>
  <si>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</si>
  <si>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</si>
  <si>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</si>
  <si>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</si>
  <si>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</si>
  <si>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</si>
  <si>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</si>
  <si>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</si>
  <si>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</si>
  <si>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</si>
  <si>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</si>
  <si>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</si>
  <si>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</si>
  <si>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</si>
  <si>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</si>
  <si>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</si>
  <si>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</si>
  <si>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</si>
  <si>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</si>
  <si>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</si>
  <si>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</si>
  <si>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</si>
  <si>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</si>
  <si>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</si>
  <si>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</si>
  <si>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</si>
  <si>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</si>
  <si>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</si>
  <si>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</si>
  <si>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</si>
  <si>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</si>
  <si>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</si>
  <si>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</si>
  <si>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</si>
  <si>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</si>
  <si>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</si>
  <si>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</si>
  <si>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</si>
  <si>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</si>
  <si>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</si>
  <si>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</si>
  <si>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</si>
  <si>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</si>
  <si>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</si>
  <si>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</si>
  <si>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</si>
  <si>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</si>
  <si>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</si>
  <si>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</si>
  <si>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</si>
  <si>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</si>
  <si>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</si>
  <si>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</si>
  <si>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</si>
  <si>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</si>
  <si>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</si>
  <si>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</si>
  <si>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</si>
  <si>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</si>
  <si>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</si>
  <si>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</si>
  <si>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</si>
  <si>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</si>
  <si>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</si>
  <si>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</si>
  <si>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</si>
  <si>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</si>
  <si>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</si>
  <si>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</si>
  <si>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</si>
  <si>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</si>
  <si>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</si>
  <si>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</si>
  <si>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</si>
  <si>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</si>
  <si>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</si>
  <si>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</si>
  <si>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</si>
  <si>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</si>
  <si>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</si>
  <si>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</si>
  <si>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</si>
  <si>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</si>
  <si>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</si>
  <si>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</si>
  <si>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</si>
  <si>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</si>
  <si>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</si>
  <si>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</si>
  <si>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</si>
  <si>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</si>
  <si>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</si>
  <si>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</si>
  <si>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</si>
  <si>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</si>
  <si>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</si>
  <si>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</si>
  <si>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</si>
  <si>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</si>
  <si>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</si>
  <si>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</si>
  <si>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</si>
  <si>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</si>
  <si>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</si>
  <si>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</si>
  <si>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</si>
  <si>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</si>
  <si>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</si>
  <si>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</si>
  <si>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</si>
  <si>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</si>
  <si>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</si>
  <si>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</si>
  <si>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</si>
  <si>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</si>
  <si>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</si>
  <si>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</si>
  <si>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</si>
  <si>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</si>
  <si>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</si>
  <si>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</si>
  <si>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</si>
  <si>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</si>
  <si>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</si>
  <si>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</si>
  <si>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</si>
  <si>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</si>
  <si>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</si>
  <si>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</si>
  <si>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</si>
  <si>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</si>
  <si>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</si>
  <si>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</si>
  <si>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</si>
  <si>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</si>
  <si>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</si>
  <si>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</si>
  <si>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</si>
  <si>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</si>
  <si>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</si>
  <si>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</si>
  <si>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</si>
  <si>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</si>
  <si>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</si>
  <si>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</si>
  <si>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</si>
  <si>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</si>
  <si>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</si>
  <si>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</si>
  <si>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</si>
  <si>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</si>
  <si>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</si>
  <si>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</si>
  <si>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</si>
  <si>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</si>
  <si>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</si>
  <si>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</si>
  <si>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</si>
  <si>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</si>
  <si>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</si>
  <si>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</si>
  <si>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</si>
  <si>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</si>
  <si>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</si>
  <si>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</si>
  <si>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</si>
  <si>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</si>
  <si>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</si>
  <si>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</si>
  <si>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</si>
  <si>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</si>
  <si>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</si>
  <si>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</si>
  <si>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</si>
  <si>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</si>
  <si>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</si>
  <si>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</si>
  <si>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</si>
  <si>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</si>
  <si>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</si>
  <si>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</si>
  <si>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</si>
  <si>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</si>
  <si>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</si>
  <si>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</si>
  <si>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</si>
  <si>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</si>
  <si>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</si>
  <si>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</si>
  <si>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</si>
  <si>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</si>
  <si>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</si>
  <si>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</si>
  <si>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</si>
  <si>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</si>
  <si>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</si>
  <si>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</si>
  <si>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</si>
  <si>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</si>
  <si>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</si>
  <si>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</si>
  <si>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</si>
  <si>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</si>
  <si>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</si>
  <si>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</si>
  <si>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</si>
  <si>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</si>
  <si>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</si>
  <si>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</si>
  <si>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</si>
  <si>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</si>
  <si>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</si>
  <si>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</si>
  <si>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</si>
  <si>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</si>
  <si>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</si>
  <si>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</si>
  <si>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</si>
  <si>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</si>
  <si>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</si>
  <si>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</si>
  <si>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</si>
  <si>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</si>
  <si>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</si>
  <si>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</si>
  <si>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</si>
  <si>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</si>
  <si>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</si>
  <si>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</si>
  <si>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</si>
  <si>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</si>
  <si>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</si>
  <si>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</si>
  <si>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</si>
  <si>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</si>
  <si>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</si>
  <si>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</si>
  <si>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</si>
  <si>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</si>
  <si>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</si>
  <si>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</si>
  <si>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PCM-20251107-00000981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</si>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</sst>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41" dataDxfId="140" headerRowBorderDxfId="138" tableBorderDxfId="139" totalsRowBorderDxfId="137">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305.78415289351688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45968.732578819443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45968.732578819443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45968.732578819443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45968.732578819443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45968.732578819443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45968.732578819443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45968.732578819443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45968.732578819443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45968.732578819443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45968.732578819443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45968.732578819443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45968.732578819443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45968.732578819443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45968.732578819443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45968.732578819443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45968.732578819443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45968.732578819443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45968.732578819443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45968.732578819443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45968.732578819443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45968.732578819443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45968.732578819443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45968.732578819443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45968.732578819443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45968.732578819443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45968.732578819443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45968.732578819443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45968.732578819443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45968.732578819443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45968.732578819443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45968.732578819443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45968.732578819443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45968.732578819443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45968.732578819443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45968.732578819443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45968.732578819443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45968.732578819443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45968.732578819443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45968.732578819443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45968.732578819443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45968.732578819443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45968.732578819443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45968.732578819443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45968.732578819443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45968.732578819443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45968.732578819443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45968.732578819443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45968.732578819443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45968.732578819443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45968.732578819443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45968.732578819443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45968.732578819443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45968.732578819443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45968.732578819443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45968.732578819443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45968.732578819443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45968.732578819443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45968.732578819443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45968.732578819443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45968.732578819443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45968.732578819443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45968.732578819443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45968.732578819443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45968.732578819443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45968.732578819443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45968.732578819443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45968.732578819443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45968.732578819443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45968.732578819443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45968.732578819443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45968.732578819443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45968.732578819443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45968.732578819443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45968.732578819443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45968.732578819443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45968.732578819443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45968.732578819443</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45968.732578819443</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99D0102A-8595-4A39-9D03-95829D69D6C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143.73274085648154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0.12512511573731899</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45968.732578819443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45968.732578819443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45968.732578819443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45968.732578819443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45968.732578819443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19574</v>
      </c>
      <c r="E10" s="103"/>
      <c r="F10" s="104"/>
      <c r="G10" s="105">
        <f ca="1">IFERROR(NOW()-F10,"-")</f>
        <v>45968.732578819443</v>
      </c>
      <c r="H10" s="104"/>
      <c r="I10" s="18" t="str">
        <f>IFERROR(VLOOKUP(D10,DB!A:F,6,0),"")</f>
        <v>SCECO</v>
      </c>
      <c r="J10" s="18" t="str">
        <f>IFERROR(VLOOKUP(D10,DB!A:G,7,0),"")</f>
        <v>Good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45968.732578819443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45968.732578819443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45968.732578819443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45968.732578819443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45968.732578819443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45968.732578819443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45968.732578819443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45968.732578819443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45968.732578819443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45968.732578819443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45968.732578819443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45968.732578819443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45968.732578819443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45968.732578819443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45968.732578819443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45968.732578819443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45968.732578819443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45968.732578819443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45968.732578819443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45968.732578819443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45968.732578819443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45968.732578819443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45968.732578819443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45968.732578819443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45968.732578819443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45968.732578819443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45968.732578819443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45968.732578819443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45968.732578819443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45968.732578819443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45968.732578819443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45968.732578819443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45968.732578819443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45968.732578819443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45968.732578819443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45968.732578819443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45968.732578819443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45968.732578819443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45968.732578819443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45968.732578819443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45968.732578819443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45968.732578819443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45968.732578819443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45968.732578819443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45968.732578819443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45968.732578819443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45968.732578819443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45968.732578819443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45968.732578819443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45968.732578819443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45968.732578819443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45968.732578819443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45968.732578819443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45968.732578819443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45968.732578819443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45968.732578819443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45968.732578819443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45968.732578819443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45968.732578819443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45968.732578819443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45968.732578819443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45968.732578819443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45968.732578819443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45968.732578819443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45968.732578819443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45968.732578819443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45968.732578819443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37"/>
      <c r="B78" s="138" t="str">
        <f>IFERROR(VLOOKUP(D78,DB!A:K,11,0),"")</f>
        <v/>
      </c>
      <c r="C78" s="138"/>
      <c r="D78" s="138"/>
      <c r="E78" s="139"/>
      <c r="F78" s="140"/>
      <c r="G78" s="141">
        <f ca="1">IFERROR(NOW()-F78,"-")</f>
        <v>45968.732578819443</v>
      </c>
      <c r="H78" s="140"/>
      <c r="I78" s="138" t="str">
        <f>IFERROR(VLOOKUP(D78,DB!A:F,6,0),"")</f>
        <v/>
      </c>
      <c r="J78" s="138" t="str">
        <f>IFERROR(VLOOKUP(D78,DB!A:G,7,0),"")</f>
        <v/>
      </c>
      <c r="K78" s="142"/>
      <c r="L78" s="138" t="str">
        <f>IFERROR(VLOOKUP(D78,DB!A:I,9,0),"")</f>
        <v/>
      </c>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43"/>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45968.732578819443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45968.732578819443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45968.732578819443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45968.732578819443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45968.732578819443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45968.732578819443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45968.732578819443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45968.732578819443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45968.732578819443</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45968.732578819443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45968.732578819443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45968.732578819443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45968.732578819443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45968.732578819443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45968.732578819443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45968.732578819443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45968.732578819443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45968.732578819443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45968.732578819443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45968.732578819443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45968.732578819443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45968.732578819443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45968.732578819443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45968.732578819443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45968.732578819443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45968.732578819443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45968.732578819443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45968.732578819443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45968.732578819443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45968.732578819443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45968.732578819443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45968.732578819443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45968.732578819443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45968.732578819443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45968.732578819443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45968.732578819443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45968.732578819443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45968.732578819443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45968.732578819443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45968.732578819443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45968.732578819443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45968.732578819443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45968.732578819443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45968.732578819443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45968.732578819443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45968.732578819443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45968.732578819443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45968.732578819443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45968.732578819443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45968.732578819443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45968.732578819443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45968.732578819443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45968.732578819443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45968.732578819443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45968.732578819443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45968.732578819443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45968.732578819443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45968.732578819443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45968.732578819443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45968.732578819443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45968.732578819443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45968.732578819443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45968.732578819443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45968.732578819443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45968.732578819443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45968.732578819443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45968.732578819443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45968.732578819443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45968.732578819443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45968.732578819443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45968.732578819443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45968.732578819443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45968.732578819443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45968.732578819443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45968.732578819443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45968.732578819443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45968.732578819443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45968.732578819443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45968.732578819443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45968.732578819443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45968.732578819443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45968.732578819443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45968.732578819443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45968.732578819443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45968.732578819443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45968.732578819443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45968.732578819443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45968.732578819443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45968.732578819443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45968.732578819443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45968.732578819443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45968.732578819443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45968.732578819443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45968.732578819443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45968.732578819443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45968.732578819443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45968.732578819443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45968.732578819443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45968.732578819443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45968.732578819443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45968.732578819443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45968.732578819443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45968.732578819443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45968.732578819443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45968.732578819443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45968.732578819443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45968.732578819443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45968.732578819443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45968.732578819443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45968.732578819443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45968.732578819443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45968.732578819443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45968.732578819443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45968.732578819443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45968.732578819443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45968.732578819443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45968.732578819443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45968.732578819443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45968.732578819443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45968.732578819443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45968.732578819443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45968.732578819443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45968.732578819443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45968.732578819443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45968.732578819443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45968.732578819443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45968.732578819443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45968.732578819443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45968.732578819443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45968.732578819443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45968.732578819443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45968.732578819443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45968.732578819443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45968.732578819443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45968.732578819443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45968.732578819443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45968.732578819443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45968.732578819443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45968.732578819443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45968.732578819443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45968.732578819443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45968.732578819443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45968.732578819443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45968.732578819443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45968.732578819443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45968.732578819443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45968.732578819443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45968.732578819443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45968.732578819443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45968.732578819443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45968.732578819443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45968.732578819443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45968.732578819443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45968.732578819443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45968.732578819443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45968.732578819443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45968.732578819443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45968.732578819443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45968.732578819443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45968.732578819443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45968.732578819443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45968.732578819443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45968.732578819443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45968.732578819443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45968.732578819443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45968.732578819443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45968.732578819443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45968.732578819443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45968.732578819443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45968.732578819443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45968.732578819443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45968.732578819443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45968.732578819443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45968.732578819443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45968.732578819443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45968.732578819443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45968.732578819443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45968.732578819443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45968.732578819443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45968.732578819443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45968.732578819443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45968.732578819443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45968.732578819443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45968.732578819443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45968.732578819443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45968.732578819443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45968.732578819443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45968.732578819443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45968.732578819443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45968.732578819443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45968.732578819443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45968.732578819443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45968.732578819443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45968.732578819443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45968.732578819443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45968.732578819443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45968.732578819443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45968.732578819443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45968.732578819443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45968.732578819443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45968.732578819443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45968.732578819443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45968.732578819443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45968.732578819443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45968.732578819443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45968.732578819443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45968.732578819443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45968.732578819443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45968.732578819443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45968.732578819443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45968.732578819443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45968.732578819443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45968.732578819443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45968.732578819443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45968.732578819443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45968.732578819443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45968.732578819443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45968.732578819443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45968.732578819443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45968.732578819443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45968.732578819443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45968.732578819443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45968.732578819443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45968.732578819443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45968.732578819443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45968.732578819443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45968.732578819443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45968.732578819443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45968.732578819443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45968.732578819443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45968.732578819443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45968.732578819443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45968.732578819443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45968.732578819443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45968.732578819443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45968.732578819443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45968.732578819443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45968.732578819443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45968.732578819443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45968.732578819443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45968.732578819443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45968.732578819443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45968.732578819443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45968.732578819443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45968.732578819443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45968.732578819443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45968.732578819443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45968.732578819443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45968.732578819443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45968.732578819443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45968.732578819443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45968.732578819443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45968.732578819443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45968.732578819443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45968.732578819443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45968.732578819443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45968.732578819443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45968.732578819443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45968.732578819443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45968.732578819443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45968.732578819443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45968.732578819443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45968.732578819443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45968.732578819443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45968.732578819443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45968.732578819443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45968.732578819443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45968.732578819443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45968.732578819443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45968.732578819443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45968.732578819443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45968.732578819443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45968.732578819443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45968.732578819443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45968.732578819443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45968.732578819443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45968.732578819443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45968.732578819443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45968.732578819443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45968.732578819443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45968.732578819443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45968.732578819443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45968.732578819443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45968.732578819443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45968.732578819443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45968.732578819443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45968.732578819443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45968.732578819443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45968.732578819443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45968.732578819443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45968.732578819443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45968.732578819443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45968.732578819443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45968.732578819443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45968.732578819443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45968.732578819443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45968.732578819443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45968.732578819443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45968.732578819443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45968.732578819443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45968.732578819443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45968.732578819443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45968.732578819443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45968.732578819443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45968.732578819443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45968.732578819443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45968.732578819443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45968.732578819443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45968.732578819443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45968.732578819443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45968.732578819443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45968.732578819443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45968.732578819443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45968.732578819443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45968.732578819443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45968.732578819443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45968.732578819443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45968.732578819443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45968.732578819443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45968.732578819443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45968.732578819443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45968.732578819443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45968.732578819443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45968.732578819443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45968.732578819443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45968.732578819443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45968.732578819443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45968.732578819443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45968.732578819443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45968.732578819443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45968.732578819443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45968.732578819443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45968.732578819443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45968.732578819443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45968.732578819443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45968.732578819443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45968.732578819443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45968.732578819443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45968.732578819443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45968.732578819443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45968.732578819443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45968.732578819443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45968.732578819443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45968.732578819443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45968.732578819443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45968.732578819443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45968.732578819443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45968.732578819443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45968.732578819443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45968.732578819443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45968.732578819443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45968.732578819443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45968.732578819443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45968.732578819443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45968.732578819443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45968.732578819443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45968.732578819443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45968.732578819443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45968.732578819443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45968.732578819443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45968.732578819443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45968.732578819443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45968.732578819443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45968.732578819443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45968.732578819443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45968.732578819443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45968.732578819443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45968.732578819443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45968.732578819443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45968.732578819443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45968.732578819443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45968.732578819443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45968.732578819443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45968.732578819443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45968.732578819443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45968.732578819443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45968.732578819443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45968.732578819443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45968.732578819443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45968.732578819443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45968.732578819443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45968.732578819443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45968.732578819443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45968.732578819443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45968.732578819443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45968.732578819443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45968.732578819443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45968.732578819443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45968.732578819443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45968.732578819443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45968.732578819443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45968.732578819443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45968.732578819443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45968.732578819443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45968.732578819443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45968.732578819443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45968.732578819443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45968.732578819443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45968.732578819443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45968.732578819443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45968.732578819443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45968.732578819443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45968.732578819443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45968.732578819443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45968.732578819443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45968.732578819443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45968.732578819443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45968.732578819443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45968.732578819443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45968.732578819443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45968.732578819443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45968.732578819443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45968.732578819443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45968.732578819443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45968.732578819443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45968.732578819443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45968.732578819443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45968.732578819443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45968.732578819443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45968.732578819443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45968.732578819443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45968.732578819443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45968.732578819443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45968.732578819443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45968.732578819443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45968.732578819443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45968.732578819443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45968.732578819443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45968.732578819443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45968.732578819443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45968.732578819443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45968.732578819443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45968.732578819443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45968.732578819443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45968.732578819443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45968.732578819443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45968.732578819443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45968.732578819443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45968.732578819443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45968.732578819443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45968.732578819443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45968.732578819443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45968.732578819443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45968.732578819443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45968.732578819443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45968.732578819443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45968.732578819443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45968.732578819443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45968.732578819443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45968.732578819443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45968.732578819443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45968.732578819443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45968.732578819443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45968.732578819443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45968.732578819443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45968.732578819443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45968.732578819443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45968.732578819443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45968.732578819443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45968.732578819443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45968.732578819443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45968.732578819443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45968.732578819443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45968.732578819443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45968.732578819443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45968.732578819443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45968.732578819443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45968.732578819443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45968.732578819443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45968.732578819443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45968.732578819443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45968.732578819443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45968.732578819443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45968.732578819443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45968.732578819443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45968.732578819443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45968.732578819443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45968.732578819443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45968.732578819443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45968.732578819443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45968.732578819443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45968.732578819443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45968.732578819443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45968.732578819443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45968.732578819443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45968.732578819443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45968.732578819443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45968.732578819443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45968.732578819443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45968.732578819443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45968.732578819443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45968.732578819443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45968.732578819443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45968.732578819443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45968.732578819443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45968.732578819443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45968.732578819443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45968.732578819443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45968.732578819443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45968.732578819443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45968.732578819443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45968.732578819443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45968.732578819443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45968.732578819443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45968.732578819443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45968.732578819443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45968.732578819443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45968.732578819443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45968.732578819443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45968.732578819443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45968.732578819443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45968.732578819443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45968.732578819443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45968.732578819443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45968.732578819443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45968.732578819443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45968.732578819443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45968.732578819443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45968.732578819443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45968.732578819443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45968.732578819443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45968.732578819443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45968.732578819443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45968.732578819443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45968.732578819443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45968.732578819443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45968.732578819443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45968.732578819443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45968.732578819443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45968.732578819443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45968.732578819443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45968.732578819443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45968.732578819443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45968.732578819443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45968.732578819443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45968.732578819443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45968.732578819443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45968.732578819443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45968.732578819443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45968.732578819443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45968.732578819443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45968.732578819443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45968.732578819443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45968.732578819443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45968.732578819443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45968.732578819443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45968.732578819443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45968.732578819443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45968.732578819443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45968.732578819443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45968.732578819443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45968.732578819443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45968.732578819443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45968.732578819443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45968.732578819443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45968.732578819443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45968.732578819443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45968.732578819443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45968.732578819443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45968.732578819443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45968.732578819443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45968.732578819443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45968.732578819443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45968.732578819443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45968.732578819443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45968.732578819443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45968.732578819443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45968.732578819443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45968.732578819443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45968.732578819443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45968.732578819443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45968.732578819443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45968.732578819443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45968.732578819443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45968.732578819443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45968.732578819443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45968.732578819443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45968.732578819443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45968.732578819443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45968.732578819443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45968.732578819443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45968.732578819443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45968.732578819443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45968.732578819443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45968.732578819443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45968.732578819443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45968.732578819443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45968.732578819443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45968.732578819443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45968.732578819443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45968.732578819443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45968.732578819443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45968.732578819443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45968.732578819443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45968.732578819443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45968.732578819443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45968.732578819443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45968.732578819443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45968.732578819443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45968.732578819443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45968.732578819443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45968.732578819443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45968.732578819443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45968.732578819443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45968.732578819443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45968.732578819443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45968.732578819443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45968.732578819443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45968.732578819443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45968.732578819443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45968.732578819443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45968.732578819443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45968.732578819443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45968.732578819443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45968.732578819443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45968.732578819443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45968.732578819443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45968.732578819443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45968.732578819443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45968.732578819443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45968.732578819443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45968.732578819443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45968.732578819443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45968.732578819443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45968.732578819443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45968.732578819443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45968.732578819443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45968.732578819443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45968.732578819443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45968.732578819443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45968.732578819443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45968.732578819443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45968.732578819443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45968.732578819443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45968.732578819443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45968.732578819443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45968.732578819443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45968.732578819443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45968.732578819443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45968.732578819443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45968.732578819443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45968.732578819443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45968.732578819443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45968.732578819443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45968.732578819443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45968.732578819443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45968.732578819443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45968.732578819443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45968.732578819443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45968.732578819443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45968.732578819443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45968.732578819443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45968.732578819443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45968.732578819443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45968.732578819443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45968.732578819443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45968.732578819443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45968.732578819443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45968.732578819443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45968.732578819443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45968.732578819443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45968.732578819443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45968.732578819443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45968.732578819443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45968.732578819443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45968.732578819443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45968.732578819443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45968.732578819443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45968.732578819443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45968.732578819443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45968.732578819443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45968.732578819443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45968.732578819443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45968.732578819443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45968.732578819443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45968.732578819443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45968.732578819443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45968.732578819443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45968.732578819443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45968.732578819443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45968.732578819443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45968.732578819443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45968.732578819443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45968.732578819443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45968.732578819443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45968.732578819443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45968.732578819443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45968.732578819443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45968.732578819443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45968.732578819443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45968.732578819443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45968.732578819443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45968.732578819443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45968.732578819443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45968.732578819443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45968.732578819443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45968.732578819443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45968.732578819443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45968.732578819443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45968.732578819443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45968.732578819443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45968.732578819443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45968.732578819443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45968.732578819443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45968.732578819443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45968.732578819443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45968.732578819443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45968.732578819443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45968.732578819443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45968.732578819443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45968.732578819443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45968.732578819443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45968.732578819443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45968.732578819443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45968.732578819443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45968.732578819443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45968.732578819443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45968.732578819443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45968.732578819443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45968.732578819443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45968.732578819443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45968.732578819443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45968.732578819443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45968.732578819443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45968.732578819443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45968.732578819443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45968.732578819443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45968.732578819443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45968.732578819443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45968.732578819443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45968.732578819443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45968.732578819443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45968.732578819443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45968.732578819443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45968.732578819443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45968.732578819443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45968.732578819443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45968.732578819443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45968.732578819443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45968.732578819443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45968.732578819443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45968.732578819443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45968.732578819443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45968.732578819443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45968.732578819443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45968.732578819443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45968.732578819443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45968.732578819443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45968.732578819443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45968.732578819443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45968.732578819443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45968.732578819443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45968.732578819443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45968.732578819443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45968.732578819443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45968.732578819443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45968.732578819443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45968.732578819443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45968.732578819443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45968.732578819443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45968.732578819443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45968.732578819443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45968.732578819443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45968.732578819443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45968.732578819443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45968.732578819443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45968.732578819443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45968.732578819443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45968.732578819443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45968.732578819443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45968.732578819443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45968.732578819443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45968.732578819443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45968.732578819443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45968.732578819443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45968.732578819443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45968.732578819443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45968.732578819443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45968.732578819443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45968.732578819443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45968.732578819443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45968.732578819443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45968.732578819443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45968.732578819443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45968.732578819443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45968.732578819443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45968.732578819443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45968.732578819443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45968.732578819443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45968.732578819443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45968.732578819443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45968.732578819443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45968.732578819443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45968.732578819443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45968.732578819443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45968.732578819443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45968.732578819443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45968.732578819443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45968.732578819443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45968.732578819443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45968.732578819443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45968.732578819443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45968.732578819443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45968.732578819443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45968.732578819443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45968.732578819443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45968.732578819443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45968.732578819443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45968.732578819443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45968.732578819443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45968.732578819443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45968.732578819443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45968.732578819443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45968.732578819443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45968.732578819443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45968.732578819443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45968.732578819443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45968.732578819443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45968.732578819443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45968.732578819443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45968.732578819443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45968.732578819443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45968.732578819443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45968.732578819443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45968.732578819443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45968.732578819443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45968.732578819443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45968.732578819443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45968.732578819443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45968.732578819443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45968.732578819443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45968.732578819443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45968.732578819443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45968.732578819443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45968.732578819443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45968.732578819443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45968.732578819443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45968.732578819443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45968.732578819443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45968.732578819443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45968.732578819443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45968.732578819443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45968.732578819443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45968.732578819443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45968.732578819443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45968.732578819443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45968.732578819443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45968.732578819443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45968.732578819443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45968.732578819443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45968.732578819443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45968.732578819443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45968.732578819443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45968.732578819443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45968.732578819443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45968.732578819443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45968.732578819443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45968.732578819443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45968.732578819443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45968.732578819443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45968.732578819443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45968.732578819443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45968.732578819443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45968.732578819443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45968.732578819443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45968.732578819443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45968.732578819443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45968.732578819443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45968.732578819443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45968.732578819443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45968.732578819443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45968.732578819443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45968.732578819443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45968.732578819443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45968.732578819443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45968.732578819443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45968.732578819443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45968.732578819443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45968.732578819443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45968.732578819443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45968.732578819443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45968.732578819443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45968.732578819443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45968.732578819443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45968.732578819443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45968.732578819443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45968.732578819443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45968.732578819443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45968.732578819443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45968.732578819443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45968.732578819443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45968.732578819443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45968.732578819443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45968.732578819443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45968.732578819443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45968.732578819443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45968.732578819443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45968.732578819443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45968.732578819443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45968.732578819443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45968.732578819443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45968.732578819443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45968.732578819443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45968.732578819443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45968.732578819443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45968.732578819443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45968.732578819443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45968.732578819443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45968.732578819443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45968.732578819443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45968.732578819443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45968.732578819443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45968.732578819443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45968.732578819443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45968.732578819443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45968.732578819443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45968.732578819443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45968.732578819443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45968.732578819443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45968.732578819443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45968.732578819443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45968.732578819443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45968.732578819443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45968.732578819443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45968.732578819443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45968.732578819443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45968.732578819443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45968.732578819443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45968.732578819443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45968.732578819443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45968.732578819443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45968.732578819443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45968.732578819443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45968.732578819443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45968.732578819443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45968.732578819443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45968.732578819443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45968.732578819443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45968.732578819443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45968.732578819443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45968.732578819443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45968.732578819443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45968.732578819443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45968.732578819443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45968.732578819443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45968.732578819443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45968.732578819443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45968.732578819443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45968.732578819443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45968.732578819443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45968.732578819443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45968.732578819443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45968.732578819443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45968.732578819443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45968.732578819443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45968.732578819443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45968.732578819443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45968.732578819443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45968.732578819443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45968.732578819443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45968.732578819443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45968.732578819443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45968.732578819443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45968.732578819443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45968.732578819443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45968.732578819443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45968.732578819443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45968.732578819443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45968.732578819443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45968.732578819443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45968.732578819443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45968.732578819443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45968.732578819443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45968.732578819443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45968.732578819443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45968.732578819443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45968.732578819443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45968.732578819443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45968.732578819443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45968.732578819443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45968.732578819443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45968.732578819443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45968.732578819443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45968.732578819443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45968.732578819443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45968.732578819443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45968.732578819443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45968.732578819443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45968.732578819443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45968.732578819443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45968.732578819443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45968.732578819443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45968.732578819443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45968.732578819443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45968.732578819443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45968.732578819443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45968.732578819443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45968.732578819443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45968.732578819443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45968.732578819443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45968.732578819443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45968.732578819443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45968.732578819443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45968.732578819443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45968.732578819443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45968.732578819443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45968.732578819443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45968.732578819443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45968.732578819443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45968.732578819443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45968.732578819443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45968.732578819443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45968.732578819443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45968.732578819443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45968.732578819443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45968.732578819443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45968.732578819443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45968.732578819443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45968.732578819443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45968.732578819443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45968.732578819443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45968.732578819443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45968.732578819443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45968.732578819443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45968.732578819443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45968.732578819443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45968.732578819443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45968.732578819443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45968.732578819443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45968.732578819443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45968.732578819443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45968.732578819443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45968.732578819443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45968.732578819443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45968.732578819443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45968.732578819443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45968.732578819443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45968.732578819443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45968.732578819443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45968.732578819443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45968.732578819443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45968.732578819443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45968.732578819443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45968.732578819443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45968.732578819443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45968.732578819443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45968.732578819443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45968.732578819443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45968.732578819443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45968.732578819443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45968.732578819443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45968.732578819443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45968.732578819443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45968.732578819443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45968.732578819443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45968.732578819443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45968.732578819443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45968.732578819443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45968.732578819443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45968.732578819443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265.25186122684681</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36470</v>
      </c>
      <c r="E3" s="95" t="s">
        <v>39021</v>
      </c>
      <c r="F3" s="112">
        <v>45968.717361111114</v>
      </c>
      <c r="G3" s="113">
        <f ca="1">IFERROR(NOW()-F3,"")</f>
        <v>1.5217708329146262E-2</v>
      </c>
      <c r="H3" s="112">
        <v>45968.60833333333</v>
      </c>
      <c r="I3" s="108" t="str">
        <f>IFERROR(VLOOKUP(D3,DB!A:F,6,0),"")</f>
        <v>Generator-SG</v>
      </c>
      <c r="J3" s="150">
        <f>IFERROR(VLOOKUP(D3,DB!A:G,7,0),"")</f>
        <v>0</v>
      </c>
      <c r="K3" s="114" t="s">
        <v>39112</v>
      </c>
      <c r="L3" s="110" t="str">
        <f>IFERROR(VLOOKUP(D3,DB!A:I,9,0),"")</f>
        <v>Latis</v>
      </c>
    </row>
    <row r="4" spans="1:16" ht="15" customHeight="1">
      <c r="A4" s="108"/>
      <c r="B4" s="108" t="str">
        <f>IFERROR(VLOOKUP(D4,DB!A:K,11,0),"")</f>
        <v/>
      </c>
      <c r="C4" s="109"/>
      <c r="D4" s="92"/>
      <c r="E4" s="111"/>
      <c r="F4" s="112"/>
      <c r="G4" s="113">
        <f ca="1">IFERROR(NOW()-F4,"")</f>
        <v>45968.732578819443</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45968.732578819443</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45968.732578819443</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45968.732578819443</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45968.732578819443</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45968.732578819443</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45968.732578819443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45968.732578819443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45968.732578819443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45968.732578819443</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45968.732578819443</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45968.732578819443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45968.732578819443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45968.732578819443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45968.732578819443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45968.732578819443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45968.732578819443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45968.732578819443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45968.732578819443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45968.732578819443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45968.732578819443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45968.732578819443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45968.732578819443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45968.732578819443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45968.732578819443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45968.732578819443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45968.732578819443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45968.732578819443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45968.732578819443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45968.732578819443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45968.732578819443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45968.732578819443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45968.732578819443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45968.732578819443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45968.732578819443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45968.732578819443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45968.732578819443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45968.732578819443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45968.732578819443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45968.732578819443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45968.732578819443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45968.732578819443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45968.732578819443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45968.732578819443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45968.732578819443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45968.732578819443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45968.732578819443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45968.732578819443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45968.732578819443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45968.732578819443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45968.732578819443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45968.732578819443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45968.732578819443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45968.732578819443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45968.732578819443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45968.732578819443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45968.732578819443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45968.732578819443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45968.732578819443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45968.732578819443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45968.732578819443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45968.732578819443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45968.732578819443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45968.732578819443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45968.732578819443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45968.732578819443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45968.732578819443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45968.732578819443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45968.732578819443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45968.732578819443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45968.732578819443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45968.732578819443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45968.732578819443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45968.732578819443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45968.732578819443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45968.732578819443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45968.732578819443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45968.732578819443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45968.732578819443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45968.732578819443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45968.732578819443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45968.732578819443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45968.732578819443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45968.732578819443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45968.732578819443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45968.732578819443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45968.732578819443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45968.732578819443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45968.732578819443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45968.732578819443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45968.732578819443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45968.732578819443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45968.732578819443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45968.732578819443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45968.732578819443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45968.732578819443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45968.732578819443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45968.732578819443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45968.732578819443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45968.732578819443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45968.732578819443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45968.732578819443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45968.732578819443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45968.732578819443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45968.732578819443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45968.732578819443</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76.900518634254695</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42.54370150462637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20.071467708330601</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0.15591215277527226</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45968.732578819443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45968.732578819443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45968.732578819443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45968.732578819443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45968.732578819443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45968.732578819443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45968.732578819443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45968.732578819443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45968.732578819443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45968.732578819443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45968.732578819443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45968.732578819443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45968.732578819443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45968.732578819443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45968.732578819443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45968.732578819443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45968.732578819443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45968.732578819443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45968.732578819443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45968.732578819443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45968.732578819443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45968.732578819443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45968.732578819443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45968.732578819443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45968.732578819443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45968.732578819443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45968.732578819443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45968.732578819443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45968.732578819443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45968.732578819443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45968.732578819443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45968.732578819443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45968.732578819443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45968.732578819443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45968.732578819443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45968.732578819443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45968.732578819443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45968.732578819443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45968.732578819443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45968.732578819443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45968.732578819443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45968.732578819443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45968.732578819443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45968.732578819443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45968.732578819443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45968.732578819443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45968.732578819443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45968.732578819443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45968.732578819443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45968.732578819443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45968.732578819443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45968.732578819443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45968.732578819443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45968.732578819443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45968.732578819443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45968.732578819443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45968.732578819443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45968.732578819443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45968.732578819443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45968.732578819443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45968.732578819443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45968.732578819443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45968.732578819443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45968.732578819443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45968.732578819443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45968.732578819443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45968.732578819443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45968.732578819443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45968.732578819443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45968.732578819443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45968.732578819443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45968.732578819443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45968.732578819443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45968.732578819443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45968.732578819443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45968.732578819443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45968.732578819443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45968.732578819443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45968.732578819443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45968.732578819443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45968.732578819443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45968.732578819443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45968.732578819443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45968.732578819443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45968.732578819443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45968.732578819443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45968.732578819443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45968.732578819443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45968.732578819443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45968.732578819443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45968.732578819443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45968.732578819443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45968.732578819443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45968.732578819443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45968.732578819443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45968.732578819443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45968.732578819443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45968.732578819443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45968.732578819443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45968.732578819443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45968.732578819443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45968.732578819443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45968.732578819443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45968.732578819443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45968.732578819443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45968.732578819443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45968.732578819443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45968.732578819443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45968.732578819443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45968.732578819443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45968.732578819443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45968.732578819443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45968.732578819443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45968.732578819443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45968.732578819443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45968.732578819443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45968.732578819443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45968.732578819443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45968.732578819443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45968.732578819443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45968.732578819443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45968.732578819443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45968.732578819443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45968.732578819443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45968.732578819443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45968.732578819443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45968.732578819443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45968.732578819443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45968.732578819443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45968.732578819443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45968.732578819443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45968.732578819443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45968.732578819443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45968.732578819443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45968.732578819443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45968.732578819443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45968.732578819443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45968.732578819443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45968.732578819443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45968.732578819443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45968.732578819443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45968.732578819443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45968.732578819443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45968.732578819443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45968.732578819443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45968.732578819443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45968.732578819443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45968.732578819443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45968.732578819443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45968.732578819443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45968.732578819443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45968.732578819443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45968.732578819443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45968.732578819443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45968.732578819443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45968.732578819443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45968.732578819443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45968.732578819443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45968.732578819443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45968.732578819443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45968.732578819443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45968.732578819443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45968.732578819443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45968.732578819443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45968.732578819443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45968.732578819443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45968.732578819443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45968.732578819443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45968.732578819443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45968.732578819443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45968.732578819443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45968.732578819443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45968.732578819443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45968.732578819443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45968.732578819443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45968.732578819443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45968.732578819443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45968.732578819443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45968.732578819443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45968.732578819443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45968.732578819443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45968.732578819443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45968.732578819443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45968.732578819443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45968.732578819443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45968.732578819443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45968.732578819443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45968.732578819443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45968.732578819443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45968.732578819443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45968.732578819443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45968.732578819443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45968.732578819443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45968.732578819443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45968.732578819443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45968.732578819443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45968.732578819443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45968.732578819443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45968.732578819443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45968.732578819443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45968.732578819443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45968.732578819443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45968.732578819443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45968.732578819443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45968.732578819443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45968.732578819443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45968.732578819443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45968.732578819443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45968.732578819443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45968.732578819443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45968.732578819443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45968.732578819443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45968.732578819443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45968.732578819443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45968.732578819443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45968.732578819443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45968.732578819443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45968.732578819443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45968.732578819443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45968.732578819443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45968.732578819443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45968.732578819443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45968.732578819443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45968.732578819443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45968.732578819443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45968.732578819443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45968.732578819443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45968.732578819443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45968.732578819443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45968.732578819443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45968.732578819443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45968.732578819443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45968.732578819443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45968.732578819443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45968.732578819443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45968.732578819443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45968.732578819443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45968.732578819443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45968.732578819443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45968.732578819443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45968.732578819443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45968.732578819443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45968.732578819443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45968.732578819443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45968.732578819443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45968.732578819443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45968.732578819443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45968.732578819443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45968.732578819443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45968.732578819443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45968.732578819443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45968.732578819443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45968.732578819443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45968.732578819443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45968.732578819443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45968.732578819443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45968.732578819443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45968.732578819443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45968.732578819443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45968.732578819443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45968.732578819443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45968.732578819443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45968.732578819443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45968.732578819443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45968.732578819443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45968.732578819443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45968.732578819443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45968.732578819443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45968.732578819443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45968.732578819443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45968.732578819443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45968.732578819443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45968.732578819443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45968.732578819443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45968.732578819443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45968.732578819443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45968.732578819443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45968.732578819443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45968.732578819443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45968.732578819443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45968.732578819443</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45968.732578819443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45968.732578819443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45968.732578819443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45968.732578819443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45968.732578819443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45968.732578819443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45968.732578819443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45968.732578819443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45968.732578819443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45968.732578819443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45968.732578819443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45968.732578819443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45968.732578819443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45968.732578819443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45968.732578819443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45968.732578819443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45968.732578819443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45968.732578819443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45968.732578819443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45968.732578819443</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2025-11-07T14:34:58Z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